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filterPrivacy="1" hidePivotFieldList="1"/>
  <xr:revisionPtr revIDLastSave="0" documentId="8_{D4D56555-254F-4294-8F38-54DEDC78A25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rise en Main" sheetId="210" r:id="rId1"/>
    <sheet name="Suivi Article" sheetId="13" r:id="rId2"/>
    <sheet name="RIK_PARAMS" sheetId="223" state="veryHidden" r:id="rId3"/>
  </sheets>
  <definedNames>
    <definedName name="HTML_CodePage" hidden="1">1252</definedName>
    <definedName name="HTML_Control" hidden="1">{"'Soldes de Gestion'!$C$10:$F$30"}</definedName>
    <definedName name="HTML_Description" hidden="1">""</definedName>
    <definedName name="HTML_Email" hidden="1">""</definedName>
    <definedName name="HTML_Header" hidden="1">"Les chiffres significatifs"</definedName>
    <definedName name="HTML_LastUpdate" hidden="1">"17/12/98"</definedName>
    <definedName name="HTML_LineAfter" hidden="1">FALSE</definedName>
    <definedName name="HTML_LineBefore" hidden="1">FALSE</definedName>
    <definedName name="HTML_Name" hidden="1">"Synex System France"</definedName>
    <definedName name="HTML_OBDlg2" hidden="1">TRUE</definedName>
    <definedName name="HTML_OBDlg4" hidden="1">TRUE</definedName>
    <definedName name="HTML_OS" hidden="1">0</definedName>
    <definedName name="HTML_PathFile" hidden="1">"C:\Mes Documents\Web\site\monHTML.htm"</definedName>
    <definedName name="HTML_Title" hidden="1">"Les chiffres du mois de Janvier"</definedName>
    <definedName name="k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" i="13" l="1"/>
  <c r="E1" i="13"/>
  <c r="E6" i="13"/>
  <c r="B25" i="13"/>
  <c r="B14" i="13"/>
  <c r="B18" i="13"/>
  <c r="F23" i="13"/>
  <c r="H26" i="13"/>
  <c r="B7" i="13"/>
  <c r="K25" i="13"/>
  <c r="B5" i="13"/>
  <c r="B23" i="13"/>
  <c r="B8" i="13"/>
  <c r="B9" i="13"/>
  <c r="B19" i="13"/>
  <c r="B17" i="13"/>
  <c r="C1" i="13"/>
  <c r="B27" i="13"/>
  <c r="B16" i="13"/>
  <c r="K5" i="13"/>
  <c r="H23" i="13"/>
  <c r="K23" i="13"/>
  <c r="B11" i="13"/>
  <c r="F26" i="13"/>
  <c r="F5" i="13"/>
  <c r="D23" i="13"/>
  <c r="B12" i="13"/>
  <c r="K27" i="13"/>
  <c r="B6" i="13"/>
  <c r="B10" i="13"/>
  <c r="B15" i="13"/>
  <c r="B13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Auteur</author>
  </authors>
  <commentList>
    <comment ref="C1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E1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E6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xion" type="7" refreshedVersion="6"/>
  <connection id="2" xr16:uid="{00000000-0015-0000-FFFF-FFFF01000000}" name="Connexion1" type="7" refreshedVersion="6"/>
  <connection id="3" xr16:uid="{00000000-0015-0000-FFFF-FFFF02000000}" name="Connexion2" type="7" refreshedVersion="6"/>
  <connection id="4" xr16:uid="{00000000-0015-0000-FFFF-FFFF03000000}" name="Connexion3" type="7" refreshedVersion="6"/>
  <connection id="5" xr16:uid="{00000000-0015-0000-FFFF-FFFF04000000}" name="Connexion4" type="7" refreshedVersion="6"/>
  <connection id="6" xr16:uid="{558B62CD-2778-4E61-A881-C0A88DE4E5D2}" name="Connexion5" type="7" refreshedVersion="6"/>
</connections>
</file>

<file path=xl/sharedStrings.xml><?xml version="1.0" encoding="utf-8"?>
<sst xmlns="http://schemas.openxmlformats.org/spreadsheetml/2006/main" count="66" uniqueCount="61">
  <si>
    <t>*</t>
  </si>
  <si>
    <t>Quantité Lancée</t>
  </si>
  <si>
    <t>Quantité Bonne</t>
  </si>
  <si>
    <t>Quantité Rebutée</t>
  </si>
  <si>
    <t>{_x000D_
  "Name": "DetailParameters",_x000D_
  "Column": 3,_x000D_
  "Length": 1,_x000D_
  "IsEncrypted": false_x000D_
}</t>
  </si>
  <si>
    <t>{_x000D_
  "Name": "DetailMenu",_x000D_
  "Column": 4,_x000D_
  "Length": 1,_x000D_
  "IsEncrypted": false_x000D_
}</t>
  </si>
  <si>
    <t>Famille Article</t>
  </si>
  <si>
    <t>{_x000D_
  "Name": "VoletParameters",_x000D_
  "Column": 5,_x000D_
  "Length": 1,_x000D_
  "IsEncrypted": false_x000D_
}</t>
  </si>
  <si>
    <t>{}</t>
  </si>
  <si>
    <t>Quantité Réservée</t>
  </si>
  <si>
    <t>Quantité Commandée</t>
  </si>
  <si>
    <t>Stock Maxi</t>
  </si>
  <si>
    <t>Société</t>
  </si>
  <si>
    <t>Année</t>
  </si>
  <si>
    <t>Désignation</t>
  </si>
  <si>
    <t>Mode de Gestion</t>
  </si>
  <si>
    <t xml:space="preserve">Tenu en Stock? </t>
  </si>
  <si>
    <t>Code Gamme</t>
  </si>
  <si>
    <t>Code Nomenclature</t>
  </si>
  <si>
    <t>Type de Lancement</t>
  </si>
  <si>
    <t>Unité</t>
  </si>
  <si>
    <t>Coût de revient</t>
  </si>
  <si>
    <t>Coût Gamme</t>
  </si>
  <si>
    <t>Coût Nomenclature</t>
  </si>
  <si>
    <t>Article Sous-traité?</t>
  </si>
  <si>
    <t>Informations Commandes</t>
  </si>
  <si>
    <t>Mois</t>
  </si>
  <si>
    <t>Ordres de Fabrication</t>
  </si>
  <si>
    <t>Nombre OF</t>
  </si>
  <si>
    <t>Dossiers Qualités</t>
  </si>
  <si>
    <t>Nombre Dossiers Qualités</t>
  </si>
  <si>
    <t>Coût Total</t>
  </si>
  <si>
    <t>Détails Lots</t>
  </si>
  <si>
    <t>Etat des Stocks</t>
  </si>
  <si>
    <t>Informations Article</t>
  </si>
  <si>
    <t>Qté en Stock</t>
  </si>
  <si>
    <t>Stock Mini</t>
  </si>
  <si>
    <t>Nombre Lots</t>
  </si>
  <si>
    <t>Nombre Lots Périmés</t>
  </si>
  <si>
    <t>Quantité Disponible</t>
  </si>
  <si>
    <t>Nombre de commandes Ventes</t>
  </si>
  <si>
    <t>Nombre de commandes Achats</t>
  </si>
  <si>
    <t>{_x000D_
  "Formulas": {_x000D_
    "=RIK_AC(\"00001__;00003@E=0,S=3,G=0,T=0,P=0:@R=A,S=2,V={0}:\";$B$4)": 1,_x000D_
    "=RIK_AC(\"00001__;00018@E=0,S=2048,G=0,T=0,P=0:@R=A,S=1,V={0}:R=B,S=2,V={1}:\";$B$1;$B$3)": 2,_x000D_
    "=RIK_AC(\"00001__;00018@E=0,S=2044,G=0,T=0,P=0:@R=A,S=1,V={0}:R=B,S=2,V={1}:\";$B$1;$B$3)": 3,_x000D_
    "=RIK_AC(\"00001__;00018@E=1,S=5,G=0,T=0,P=0:@R=A,S=1,V={0}:R=B,S=2,V={1}:\";$B$1;$B$3)": 4,_x000D_
    "=RIK_AC(\"00001__;00018@E=1,S=6,G=0,T=0,P=0:@R=A,S=1,V={0}:R=B,S=2,V={1}:\";$B$1;$B$3)": 5,_x000D_
    "=RIK_AC(\"00001__;00018@E=1,S=7,G=0,T=0,P=0:@R=A,S=1,V={0}:R=B,S=2,V={1}:\";$B$1;$B$3)": 6,_x000D_
    "=RIK_AC(\"00001__;00018@E=1,S=8,G=0,T=0,P=0:@R=A,S=1,V={0}:R=B,S=2,V={1}:\";$B$1;$B$3)": 7,_x000D_
    "=RIK_AC(\"00001__;00018@L=Quantité Restante,E=0,G=0,T=0,P=0,F=[5]-[7],Y=1:@R=A,S=1,V={0}:R=B,S=2,V={1}:\";$B$1;$B$3)": 8,_x000D_
    "=RIK_AC(\"00001__;00018@E=1,S=2074,G=0,T=0,P=0:@R=A,S=1,V={0}:R=B,S=2,V={1}:\";$B$1;$B$3)": 9,_x000D_
    "=RIK_AC(\"00001__;00018@L=CR Prévu Unit.,E=0,G=0,T=0,P=0,F=[2074]/[5],Y=1:@R=A,S=1,V={0}:R=B,S=2,V={1}:\";$B$1;$B$3)": 10,_x000D_
    "=RIK_AC(\"00001__;00018@L=CR Prévu Unit.,E=0,G=0,T=0,P=0,F=[2074],Y=1:@R=A,S=1,V={0}:R=B,S=2,V={1}:\";$B$1;$B$3)": 11,_x000D_
    "=RIK_AC(\"00001__;00018@L=CR RéelUnit.,E=0,G=0,T=0,P=0,F=[2075]/[7],Y=1:@R=A,S=1,V={0}:R=B,S=2,V={1}:\";$B$1;$B$3)": 12,_x000D_
    "=RIK_AC(\"00001__;00018@L=CR Réel Unit.,E=0,G=0,T=0,P=0,F=[2075],Y=1:@R=A,S=1,V={0}:R=B,S=2,V={1}:\";$B$1;$B$3)": 13,_x000D_
    "=RIK_AC(\"00001__;00018@E=1,S=2069,G=0,T=0,P=0:@R=A,S=1,V={0}:R=B,S=2,V={1}:\";$B$1;$B$3)": 14,_x000D_
    "=RIK_AC(\"00001__;00018@E=1,S=2075,G=0,T=0,P=0:@R=A,S=1,V={0}:R=B,S=2,V={1}:\";$B$1;$B$3)": 15,_x000D_
    "=RIK_AC(\"00001__;00018@E=1,S=2066,G=0,T=0,P=0:@R=A,S=1,V={0}:R=B,S=2,V={1}:\";$B$1;$B$3)": 16,_x000D_
    "=RIK_AC(\"00001__;00018@E=1,S=2067,G=0,T=0,P=0:@R=A,S=1,V={0}:R=B,S=2,V={1}:\";$B$1;$B$3)": 17,_x000D_
    "=RIK_AC(\"00001__;00018@E=1,S=2064,G=0,T=0,P=0:@R=A,S=1,V={0}:R=B,S=2,V={1}:\";$B$1;$B$3)": 18,_x000D_
    "=RIK_AC(\"00001__;00018@E=1,S=2065,G=0,T=0,P=0:@R=A,S=1,V={0}:R=B,S=2,V={1}:\";$B$1;$B$3)": 19,_x000D_
    "=RIK_AC(\"00001__;00018@E=1,S=2062,G=0,T=0,P=0:@R=A,S=1,V={0}:R=B,S=2,V={1}:\";$B$1;$B$3)": 20,_x000D_
    "=RIK_AC(\"00001__;00018@E=1,S=2063,G=0,T=0,P=0:@R=A,S=1,V={0}:R=B,S=2,V={1}:\";$B$1;$B$3)": 21,_x000D_
    "=RIK_AC(\"00001__;00018@E=1,S=2068,G=0,T=0,P=0:@R=A,S=1,V={0}:R=B,S=2,V={1}:\";$B$1;$B$3)": 22,_x000D_
    "=RIK_AC(\"INF47__;INF13@E=1,S=66,G=0,T=0,P=0:@R=A,S=2,V={0}:R=B,S=76,V={1}:R=C,S=1,V={2}:R=D,S=46,V={3}:\";$F$1;$H$1;B$1;$D$1)": 23,_x000D_
    "=RIK_AC(\"INF47__;INF14@E=1,S=60|66,G=0,T=0,P=0:@R=A,S=60|80,V={0}:R=B,S=60|1,V={1}:R=C,S=60|46,V={2}:R=D,S=60|76,V={3}:\";$F$1;B$1;$D$1;$H$1)": 24,_x000D_
    "=RIK_AC(\"INF47__;INF14@E=1,S=60|66,G=0,T=0,P=0:@R=B,S=60|1,V={0}:R=C,S=60|46,V={1}:R=D,S=60|76,V={2}:R=D,S=60|2,V={3}:\";B$1;$D$1;$H$1;$F$1)": 25,_x000D_
    "=RIK_AC(\"00001__;00018@E=1,S=2063,G=0,T=0,P=0:@R=A,S=1,V={0}:R=B,S=2,V={1}:\";$B$1;$F$1)": 26,_x000D_
    "=RIK_AC(\"00001__;00018@E=1,S=2065,G=0,T=0,P=0:@R=A,S=1,V={0}:R=B,S=2,V={1}:\";$B$1;$F$1)": 27,_x000D_
    "=RIK_AC(\"00001__;00018@E=1,S=2067,G=0,T=0,P=0:@R=A,S=1,V={0}:R=B,S=2,V={1}:\";$B$1;$F$1)": 28,_x000D_
    "=RIK_AC(\"00001__;00018@E=1,S=2064,G=0,T=0,P=0:@R=A,S=1,V={0}:R=B,S=2,V={1}:\";$B$1;$F$1)": 29,_x000D_
    "=RIK_AC(\"00001__;00018@E=1,S=2068,G=0,T=0,P=0:@R=A,S=1,V={0}:R=B,S=2,V={1}:\";$B$1;$F$1)": 30,_x000D_
    "=RIK_AC(\"00001__;00018@E=1,S=2062,G=0,T=0,P=0:@R=A,S=1,V={0}:R=B,S=2,V={1}:\";$B$1;$F$1)": 31,_x000D_
    "=RIK_AC(\"00001__;00018@L=CR RéelUnit.,E=0,G=0,T=0,P=0,F=[2075]/[7],Y=1:@R=A,S=1,V={0}:R=B,S=2,V={1}:\";$B$1;$F$1)": 32,_x000D_
    "=RIK_AC(\"INF47__;INF13@E=1,S=7,G=0,T=0,P=0:@R=A,S=1,V={0}:R=B,S=46,V={1}:R=C,S=2,V={2}:R=D,S=76,V={3}:\";$B$1;$D$1;$F$1;$H$1)": 33,_x000D_
    "=RIK_AC(\"INF47__;INF13@E=0,S=58|3,G=0,T=0,P=0:@R=A,S=58|2,V={0}:R=B,S=2,V={1}:R=C,S=1,V={2}:R=D,S=46,V={3}:\";$H$1;$F$1;B$1;$D$1)": 34,_x000D_
    "=RIK_AC(\"INF47__;INF13@E=1,S=5,G=0,T=0,P=0:@R=A,S=1,V={0}:R=B,S=46,V={1}:R=C,S=2,V={2}:R=D,S=76,V={3}:\";$B$1;$D$1;$F$1;$H$1)": 35,_x000D_
    "=RIK_AC(\"INF47__;INF13@E=1,S=8,G=0,T=0,P=0:@R=A,S=1,V={0}:R=B,S=46,V={1}:R=C,S=2,V={2}:R=D,S=76,V={3}:\";$B$1;$D$1;$F$1;$H$1)": 36,_x000D_
    "=RIK_AC(\"00001__;00018@E=1,S=2069,G=0,T=0,P=0:@R=A,S=1,V={0}:R=B,S=2,V={1}:\";$B$1;$F$1)": 37,_x000D_
    "=RIK_AC(\"00001__;00018@E=1,S=2075,G=0,T=0,P=0:@R=A,S=1,V={0}:R=B,S=2,V={1}:\";$B$1;$F$1)": 38,_x000D_
    "=RIK_AC(\"00001__;00018@L=CR Prévu Unit.,E=0,G=0,T=0,P=0,F=[2074]/[5],Y=1:@R=A,S=1,V={0}:R=B,S=2,V={1}:\";$B$1;$F$1)": 39,_x000D_
    "=RIK_AC(\"INF47__;INF13@E=1,S=6,G=0,T=0,P=0:@R=A,S=1,V={0}:R=B,S=46,V={1}:R=C,S=2,V={2}:R=D,S=76,V={3}:\";$B$1;$D$1;$F$1;$H$1)": 40,_x000D_
    "=RIK_AC(\"INF47__;INF13@E=0,S=48,G=0,T=0,P=0:@R=A,S=58|2,V={0}:R=B,S=2,V={1}:R=C,S=1,V={2}:R=D,S=46,V={3}:\";$H$1;$F$1;B$1;$D$1)": 41,_x000D_
    "=RIK_AC(\"00001__;00018@E=1,S=8,G=0,T=0,P=0:@R=A,S=1,V={0}:R=B,S=2,V={1}:\";$B$1;$F$1)": 42,_x000D_
    "=RIK_AC(\"00001__;00018@E=1,S=2074,G=0,T=0,P=0:@R=A,S=1,V={0}:R=B,S=2,V={1}:\";$B$1;$F$1)": 43,_x000D_
    "=RIK_AC(\"INF47__;INF14@E=1,S=60|66,G=0,T=0,P=0:@R=A,S=60|1,V={0}:R=B,S=60|46,V={1}:R=C,S=60|76,V={2}:R=D,S=60|2,V={3}:\";B$1;$D$1;$H$1;$F$1)": 44,_x000D_
    "=RIK_AC(\"INF47__;INF14@E=1,S=60|66,G=0,T=0,P=0:@R=A,S=60|1,V={0}:R=B,S=60|46,V={1}:R=C,S=60|76,V={2}:R=D,S=60|2,V={3}:\";C$1;$D$1;$H$1;$F$1)": 45,_x000D_
    "=RIK_AC(\"INF47__;INF14@E=1,S=60|67,G=0,T=0,P=0:@R=A,S=60|1,V={0}:R=B,S=60|46,V={1}:R=C,S=60|76,V={2}:R=D,S=60|2,V={3}:\";C$1;$D$1;$H$1;$F$1)": 46,_x000D_
    "=RIK_AC(\"INF47__;INF14@E=1,S=60|64,G=0,T=0,P=0:@R=A,S=60|1,V={0}:R=B,S=60|46,V={1}:R=C,S=60|76,V={2}:R=D,S=60|2,V={3}:\";B$1;$D$1;$H$1;$F$1)": 47,_x000D_
    "=RIK_AC(\"INF47__;INF14@E=1,S=60|62,G=0,T=0,P=0:@R=A,S=60|1,V={0}:R=B,S=60|46,V={1}:R=C,S=60|76,V={2}:R=D,S=60|2,V={3}:\";B$1;$D$1;$H$1;$F$1)": 48,_x000D_
    "=RIK_AC(\"INF47__;INF14@E=1,S=60|67,G=0,T=0,P=0:@R=A,S=60|1,V={0}:R=B,S=60|46,V={1}:R=C,S=60|76,V={2}:R=D,S=60|2,V={3}:\";$B$1;$D$1;$H$1;$F$1)": 49,_x000D_
    "=RIK_AC(\"INF47__;INF14@E=1,S=60|65,G=0,T=0,P=0:@R=A,S=60|1,V={0}:R=B,S=60|46,V={1}:R=C,S=60|76,V={2}:R=D,S=60|2,V={3}:\";$B$1;$D$1;$H$1;$F$1)": 50,_x000D_
    "=RIK_AC(\"INF47__;INF14@E=1,S=60|63,G=0,T=0,P=0:@R=A,S=60|1,V={0}:R=B,S=60|46,V={1}:R=C,S=60|76,V={2}:R=D,S=60|2,V={3}:\";$B$1;$D$1;$H$1;$F$1)": 51,_x000D_
    "=RIK_AC(\"INF47__;INF14@E=1,S=60|68,G=0,T=0,P=0:@R=A,S=60|1,V={0}:R=B,S=60|46,V={1}:R=C,S=60|76,V={2}:R=D,S=60|2,V={3}:\";$B$1;$D$1;$H$1;$F$1)": 52,_x000D_
    "=RIK_AC(\"INF47__;INF13@E=1,S=74,G=0,T=0,P=0:@R=A,S=2,V={0}:R=B,S=1,V={1}:R=C,S=46,V={2}:R=D,S=76,V={3}:\";$F$1;$B$1;$D$1;$H$1)": 53,_x000D_
    "=RIK_AC(\"INF47__;INF13@E=1,S=75,G=0,T=0,P=0:@R=A,S=2,V={0}:R=B,S=1,V={1}:R=C,S=46,V={2}:R=D,S=76,V={3}:\";$F$1;$B$1;$D$1;$H$1)": 54,_x000D_
    "=RIK_AC(\"INF47__;INF13@E=1,S=5,G=0,T=0,P=0:@R=A,S=1,V={0}:R=B,S=46,V={1}:R=C,S=2,V={2}:R=D,S=80,V={3}:\";$B$1;$D$1;$F$1;$H$1)": 55,_x000D_
    "=RIK_AC(\"INF47__;INF13@E=1,S=6,G=0,T=0,P=0:@R=A,S=1,V={0}:R=B,S=46,V={1}:R=C,S=2,V={2}:R=D,S=80,V={3}:\";$B$1;$D$1;$F$1;$H$1)": 56,_x000D_
    "=RIK_AC(\"INF47__;INF13@E=1,S=7,G=0,T=0,P=0:@R=A,S=1,V={0}:R=B,S=46,V={1}:R=C,S=2,V={2}:R=D,S=80,V={3}:\";$B$1;$D$1;$F$1;$H$1)": 57,_x000D_
    "=RIK_AC(\"INF47__;INF13@E=1,S=8,G=0,T=0,P=0:@R=A,S=1,V={0}:R=B,S=46,V={1}:R=C,S=2,V={2}:R=D,S=80,V={3}:\";$B$1;$D$1;$F$1;$H$1)": 58,_x000D_
    "=RIK_AC(\"INF47__;INF14@E=1,S=60|66,G=0,T=0,P=0:@R=A,S=60|1,V={0}:R=B,S=60|46,V={1}:R=C,S=60|80,V={2}:R=D,S=60|2,V={3}:\";B$1;$D$1;$H$1;$F$1)": 59,_x000D_
    "=RIK_AC(\"INF47__;INF14@E=1,S=60|62,G=0,T=0,P=0:@R=A,S=60|1,V={0}:R=B,S=60|46,V={1}:R=C,S=60|80,V={2}:R=D,S=60|2,V={3}:\";B$1;$D$1;$H$1;$F$1)": 60,_x000D_
    "=RIK_AC(\"INF47__;INF14@E=1,S=60|64,G=0,T=0,P=0:@R=A,S=60|1,V={0}:R=B,S=60|46,V={1}:R=C,S=60|80,V={2}:R=D,S=60|2,V={3}:\";B$1;$D$1;$H$1;$F$1)": 61,_x000D_
    "=RIK_AC(\"INF47__;INF14@E=1,S=60|66,G=0,T=0,P=0:@R=A,S=60|1,V={0}:R=B,S=60|46,V={1}:R=C,S=60|80,V={2}:R=D,S=60|2,V={3}:\";C$1;$D$1;$H$1;$F$1)": 62,_x000D_
    "=RIK_AC(\"INF47__;INF14@E=1,S=60|67,G=0,T=0,P=0:@R=A,S=60|1,V={0}:R=B,S=60|46,V={1}:R=C,S=60|80,V={2}:R=D,S=60|2,V={3}:\";C$1;$D$1;$H$1;$F$1)": 63,_x000D_
    "=RIK_AC(\"INF47__;INF14@E=1,S=60|67,G=0,T=0,P=0:@R=A,S=60|1,V={0}:R=B,S=60|46,V={1}:R=C,S=60|80,V={2}:R=D,S=60|2,V={3}:\";$B$1;$D$1;$H$1;$F$1)": 64,_x000D_
    "=RIK_AC(\"INF47__;INF14@E=1,S=60|65,G=0,T=0,P=0:@R=A,S=60|1,V={0}:R=B,S=60|46,V={1}:R=C,S=60|80,V={2}:R=D,S=60|2,V={3}:\";$B$1;$D$1;$H$1;$F$1)": 65,_x000D_
    "=RIK_AC(\"INF47__;INF14@E=1,S=60|63,G=0,T=0,P=0:@R=A,S=60|1,V={0}:R=B,S=60|46,V={1}:R=C,S=60|80,V={2}:R=D,S=60|2,V={3}:\";$B$1;$D$1;$H$1;$F$1)": 66,_x000D_
    "=RIK_AC(\"INF47__;INF13@E=1,S=74,G=0,T=0,P=0:@R=A,S=2,V={0}:R=B,S=1,V={1}:R=C,S=46,V={2}:R=D,S=80,V={3}:\";$F$1;$B$1;$D$1;$H$1)": 67,_x000D_
    "=RIK_AC(\"INF47__;INF13@E=1,S=75,G=0,T=0,P=0:@R=A,S=2,V={0}:R=B,S=1,V={1}:R=C,S=46,V={2}:R=D,S=80,V={3}:\";$F$1;$B$1;$D$1;$H$1)": 68,_x000D_
    "=RIK_AC(\"INF47__;INF13@E=1,S=69,G=0,T=0,P=0:@R=A,S=2,V={0}:R=B,S=1,V={1}:R=C,S=46,V={2}:R=D,S=80,V={3}:\";$F$1;$B$1;$D$1;$H$1)": 69,_x000D_
    "=RIK_AC(\"INF47__;INF13@E=1,S=5,G=0,T=0,P=0:@R=A,S=2,V={0}:R=B,S=1,V={1}:R=C,S=46,V={2}:R=D,S=80,V={3}:\";$F$1;$B$1;$D$1;$H$1)": 70,_x000D_
    "=RIK_AC(\"INF47__;INF13@E=1,S=6,G=0,T=0,P=0:@R=A,S=2,V={0}:R=B,S=1,V={1}:R=C,S=46,V={2}:R=D,S=80,V={3}:\";$F$1;$B$1;$D$1;$H$1)": 71,_x000D_
    "=RIK_AC(\"INF47__;INF13@E=1,S=7,G=0,T=0,P=0:@R=A,S=2,V={0}:R=B,S=1,V={1}:R=C,S=46,V={2}:R=D,S=80,V={3}:\";$F$1;$B$1;$D$1;$H$1)": 72,_x000D_
    "=RIK_AC(\"INF47__;INF13@E=1,S=8,G=0,T=0,P=0:@R=A,S=2,V={0}:R=B,S=1,V={1}:R=C,S=46,V={2}:R=D,S=80,V={3}:\";$F$1;$B$1;$D$1;$H$1)": 73,_x000D_
    "=RIK_AC(\"INF47__;INF12@E=1,S=32|65,G=0,T=0,P=0:@R=A,S=32|1,V={0}:R=B,S=32|46,V={1}:R=C,S=32|2,V={2}:R=D,S=32|80,V={3}:\";$B$1;$D$1;$F$1;$H$1)": 74,_x000D_
    "=RIK_AC(\"INF47__;INF12@E=1,S=32|63,G=0,T=0,P=0:@R=A,S=32|1,V={0}:R=B,S=32|46,V={1}:R=C,S=32|2,V={2}:R=D,S=32|80,V={3}:\";$B$1;$D$1;$F$1;$H$1)": 75,_x000D_
    "=RIK_AC(\"INF47__;INF13@E=0,S=46,G=0,T=0,P=0:@R=A,S=58|2,V={0}:R=B,S=2,V={1}:R=C,S=1,V={2}:\";$H$1;$F$1;B$1)": 76,_x000D_
    "=RIK_AC(\"INF47__;INF12@E=1,S=32|65,G=0,T=0,P=0:@R=A,S=32|1,V={0}:R=B,S=32|46,V={1}:R=C,S=32|2,V={2}:R=D,S=32|80,V={3}:\";$A$2;$E$1;$G$1;$I$1)": 77,_x000D_
    "=RIK_AC(\"INF47__;INF14@E=1,S=60|66,G=0,T=0,P=0:@R=A,S=60|1,V={0}:R=B,S=60|46,V={1}:R=C,S=60|80,V={2}:R=D,S=60|2,V={3}:\";A$2;$E$1;$I$1;$G$1)": 78,_x000D_
    "=RIK_AC(\"INF47__;INF13@E=1,S=5,G=0,T=0,P=0:@R=A,S=2,V={0}:R=B,S=1,V={1}:R=C,S=46,V={2}:R=D,S=80,V={3}:\";$G$1;$A$2;$E$1;$I$1)": 79,_x000D_
    "=RIK_AC(\"INF47__;INF14@E=1,S=60|67,G=0,T=0,P=0:@R=A,S=60|1,V={0}:R=B,S=60|46,V={1}:R=C,S=60|80,V={2}:R=D,S=60|2,V={3}:\";$A$2;$E$1;$I$1;$G$1)": 80,_x000D_
    "=RIK_AC(\"INF47__;INF13@E=1,S=8,G=0,T=0,P=0:@R=A,S=2,V={0}:R=B,S=1,V={1}:R=C,S=46,V={2}:R=D,S=80,V={3}:\";$G$1;$A$2;$E$1;$I$1)": 81,_x000D_
    "=RIK_AC(\"INF47__;INF12@E=1,S=32|63,G=0,T=0,P=0:@R=A,S=32|1,V={0}:R=B,S=32|46,V={1}:R=C,S=32|2,V={2}:R=D,S=32|80,V={3}:\";$A$2;$E$1;$G$1;$I$1)": 82,_x000D_
    "=RIK_AC(\"INF47__;INF14@E=1,S=60|64,G=0,T=0,P=0:@R=A,S=60|1,V={0}:R=B,S=60|46,V={1}:R=C,S=60|80,V={2}:R=D,S=60|2,V={3}:\";A$2;$E$1;$I$1;$G$1)": 83,_x000D_
    "=RIK_AC(\"INF47__;INF13@E=1,S=6,G=0,T=0,P=0:@R=A,S=2,V={0}:R=B,S=1,V={1}:R=C,S=46,V={2}:R=D,S=80,V={3}:\";$G$1;$A$2;$E$1;$I$1)": 84,_x000D_
    "=RIK_AC(\"INF47__;INF13@E=1,S=69,G=0,T=0,P=0:@R=A,S=2,V={0}:R=B,S=1,V={1}:R=C,S=46,V={2}:R=D,S=80,V={3}:\";$G$1;$A$2;$E$1;$I$1)": 85,_x000D_
    "=RIK_AC(\"INF47__;INF14@E=1,S=60|62,G=0,T=0,P=0:@R=A,S=60|1,V={0}:R=B,S=60|46,V={1}:R=C,S=60|80,V={2}:R=D,S=60|2,V={3}:\";A$2;$E$1;$I$1;$G$1)": 86,_x000D_
    "=RIK_AC(\"INF47__;INF13@E=1,S=7,G=0,T=0,P=0:@R=A,S=2,V={0}:R=B,S=1,V={1}:R=C,S=46,V={2}:R=D,S=80,V={3}:\";$G$1;$A$2;$E$1;$I$1)": 87,_x000D_
    "=RIK_AC(\"INF47__;INF13@E=0,S=48,G=0,T=0,P=0:@R=A,S=58|2,V={0}:R=B,S=2,V={1}:R=C,S=1,V={2}:R=D,S=46,V={3}:\";$I$1;$G$1;A$2;$E$1)": 88,_x000D_
    "=RIK_AC(\"INF47__;INF13@E=0,S=58|3,G=0,T=0,P=0:@R=A,S=58|2,V={0}:R=B,S=2,V={1}:R=C,S=1,V={2}:R=D,S=46,V={3}:\";$I$1;$G$1;A$2;$E$1)": 89,_x000D_
    "=RIK_AC(\"INF47__;INF13@E=0,S=46,G=0,T=0,P=0:@R=A,S=58|2,V={0}:R=B,S=2,V={1}:R=C,S=1,V={2}:\";$I$1;$G$1;A$2)": 90,_x000D_
    "=RIK_AC(\"INF47__;INF12@E=1,S=32|65,G=0,T=0,P=0:@R=A,S=32|1,V={0}:R=B,S=32|46,V={1}:R=C,S=32|2,V={2}:R=D,S=32|80,V={3}:\";$A$2;$A$4;$G$1;$I$1)": 91,_x000D_
    "=RIK_AC(\"INF47__;INF14@E=1,S=60|66,G=0,T=0,P=0:@R=A,S=60|1,V={0}:R=B,S=60|46,V={1}:R=C,S=60|80,V={2}:R=D,S=60|2,V={3}:\";A$2;$A$4;$I$1;$G$1)": 92,_x000D_
    "=RIK_AC(\"INF47__;INF13@E=1,S=5,G=0,T=0,P=0:@R=A,S=2,V={0}:R=B,S=1,V={1}:R=C,S=46,V={2}:R=D,S=80,V={3}:\";$G$1;$A$2;$A$4;$I$1)": 93,_x000D_
    "=RIK_AC(\"INF47__;INF14@E=1,S=60|67,G=0,T=0,P=0:@R=A,S=60|1,V={0}:R=B,S=60|46,V={1}:R=C,S=60|80,V={2}:R=D,S=60|2,V={3}:\";$A$2;$A$4;$I$1;$G$1)": 94,_x000D_
    "=RIK_AC(\"INF47__;INF13@E=1,S=8,G=0,T=0,P=0:@R=A,S=2,V={0}:R=B,S=1,V={1}:R=C,S=46,V={2}:R=D,S=80,V={3}:\";$G$1;$A$2;$A$4;$I$1)": 95,_x000D_
    "=RIK_AC(\"INF47__;INF12@E=1,S=32|63,G=0,T=0,P=0:@R=A,S=32|1,V={0}:R=B,S=32|46,V={1}:R=C,S=32|2,V={2}:R=D,S=32|80,V={3}:\";$A$2;$A$4;$G$1;$I$1)": 96,_x000D_
    "=RIK_AC(\"INF47__;INF14@E=1,S=60|64,G=0,T=0,P=0:@R=A,S=60|1,V={0}:R=B,S=60|46,V={1}:R=C,S=60|80,V={2}:R=D,S=60|2,V={3}:\";A$2;$A$4;$I$1;$G$1)": 97,_x000D_
    "=RIK_AC(\"INF47__;INF13@E=1,S=6,G=0,T=0,P=0:@R=A,S=2,V={0}:R=B,S=1,V={1}:R=C,S=46,V={2}:R=D,S=80,V={3}:\";$G$1;$A$2;$A$4;$I$1)": 98,_x000D_
    "=RIK_AC(\"INF47__;INF13@E=1,S=69,G=0,T=0,P=0:@R=A,S=2,V={0}:R=B,S=1,V={1}:R=C,S=46,V={2}:R=D,S=80,V={3}:\";$G$1;$A$2;$A$4;$I$1)": 99,_x000D_
    "=RIK_AC(\"INF47__;INF14@E=1,S=60|62,G=0,T=0,P=0:@R=A,S=60|1,V={0}:R=B,S=60|46,V={1}:R=C,S=60|80,V={2}:R=D,S=60|2,V={3}:\";A$2;$A$4;$I$1;$G$1)": 100,_x000D_
    "=RIK_AC(\"INF47__;INF13@E=1,S=7,G=0,T=0,P=0:@R=A,S=2,V={0}:R=B,S=1,V={1}:R=C,S=46,V={2}:R=D,S=80,V={3}:\";$G$1;$A$2;$A$4;$I$1)": 101,_x000D_
    "=RIK_AC(\"INF47__;INF13@E=0,S=48,G=0,T=0,P=0:@R=A,S=58|2,V={0}:R=B,S=2,V={1}:R=C,S=1,V={2}:R=D,S=46,V={3}:\";$I$1;$G$1;A$2;$A$4)": 102,_x000D_
    "=RIK_AC(\"INF47__;INF13@E=0,S=58|3,G=0,T=0,P=0:@R=A,S=58|2,V={0}:R=B,S=2,V={1}:R=C,S=1,V={2}:R=D,S=46,V={3}:\";$I$1;$G$1;A$2;$A$4)": 103,_x000D_
    "=RIK_AC(\"INF47__;INF12@E=1,S=32|65,G=0,T=0,P=0:@R=A,S=32|1,V={0}:R=B,S=32|46,V={1}:R=C,S=32|2,V={2}:R=D,S=32|80,V={3}:\";$A$2;$A$4;$A$6;$I$1)": 104,_x000D_
    "=RIK_AC(\"INF47__;INF14@E=1,S=60|66,G=0,T=0,P=0:@R=A,S=60|1,V={0}:R=B,S=60|46,V={1}:R=C,S=60|80,V={2}:R=D,S=60|2,V={3}:\";A$2;$A$4;$I$1;$A$6)": 105,_x000D_
    "=RIK_AC(\"INF47__;INF13@E=1,S=5,G=0,T=0,P=0:@R=A,S=2,V={0}:R=B,S=1,V={1}:R=C,S=46,V={2}:R=D,S=80,V={3}:\";$A$6;$A$2;$A$4;$I$1)": 106,_x000D_
    "=RIK_AC(\"INF47__;INF14@E=1,S=60|67,G=0,T=0,P=0:@R=A,S=60|1,V={0}:R=B,S=60|46,V={1}:R=C,S=60|80,V={2}:R=D,S=60|2,V={3}:\";$A$2;$A$4;$I$1;$A$6)": 107,_x000D_
    "=RIK_AC(\"INF47__;INF13@E=1,S=8,G=0,T=0,P=0:@R=A,S=2,V={0}:R=B,S=1,V={1}:R=C,S=46,V={2}:R=D,S=80,V={3}:\";$A$6;$A$2;$A$4;$I$1)": 108,_x000D_
    "=RIK_AC(\"INF47__;INF12@E=1,S=32|63,G=0,T=0,P=0:@R=A,S=32|1,V={0}:R=B,S=32|46,V={1}:R=C,S=32|2,V={2}:R=D,S=32|80,V={3}:\";$A$2;$A$4;$A$6;$I$1)": 109,_x000D_
    "=RIK_AC(\"INF47__;INF14@E=1,S=60|64,G=0,T=0,P=0:@R=A,S=60|1,V={0}:R=B,S=60|46,V={1}:R=C,S=60|80,V={2}:R=D,S=60|2,V={3}:\";A$2;$A$4;$I$1;$A$6)": 110,_x000D_
    "=RIK_AC(\"INF47__;INF13@E=1,S=6,G=0,T=0,P=0:@R=A,S=2,V={0}:R=B,S=1,V={1}:R=C,S=46,V={2}:R=D,S=80,V={3}:\";$A$6;$A$2;$A$4;$I$1)": 111,_x000D_
    "=RIK_AC(\"INF47__;INF13@E=1,S=69,G=0,T=0,P=0:@R=A,S=2,V={0}:R=B,S=1,V={1}:R=C,S=46,V={2}:R=D,S=80,V={3}:\";$A$6;$A$2;$A$4;$I$1)": 112,_x000D_
    "=RIK_AC(\"INF47__;INF14@E=1,S=60|62,G=0,T=0,P=0:@R=A,S=60|1,V={0}:R=B,S=60|46,V={1}:R=C,S=60|80,V={2}:R=D,S=60|2,V={3}:\";A$2;$A$4;$I$1;$A$6)": 113,_x000D_
    "=RIK_AC(\"INF47__;INF13@E=1,S=7,G=0,T=0,P=0:@R=A,S=2,V={0}:R=B,S=1,V={1}:R=C,S=46,V={2}:R=D,S=80,V={3}:\";$A$6;$A$2;$A$4;$I$1)": 114,_x000D_
    "=RIK_AC(\"INF47__;INF13@E=0,S=48,G=0,T=0,P=0:@R=A,S=58|2,V={0}:R=B,S=2,V={1}:R=C,S=1,V={2}:R=D,S=46,V={3}:\";$I$1;$A$6;A$2;$A$4)": 115,_x000D_
    "=RIK_AC(\"INF47__;INF13@E=0,S=58|3,G=0,T=0,P=0:@R=A,S=58|2,V={0}:R=B,S=2,V={1}:R=C,S=1,V={2}:R=D,S=46,V={3}:\";$I$1;$A$6;A$2;$A$4)": 116,_x000D_
    "=RIK_AC(\"INF47__;INF13@E=0,S=46,G=0,T=0,P=0:@R=A,S=58|2,V={0}:R=B,S=2,V={1}:R=C,S=1,V={2}:\";$I$1;$A$6;A$2)": 117,_x000D_
    "=RIK_AC(\"INF47__;INF12@E=1,S=32|65,G=0,T=0,P=0:@R=A,S=32|1,V={0}:R=B,S=32|46,V={1}:R=C,S=32|2,V={2}:R=D,S=32|80,V={3}:\";$A$2;$A$4;$A$6;$A$8)": 118,_x000D_
    "=RIK_AC(\"INF47__;INF14@E=1,S=60|66,G=0,T=0,P=0:@R=A,S=60|1,V={0}:R=B,S=60|46,V={1}:R=C,S=60|80,V={2}:R=D,S=60|2,V={3}:\";A$2;$A$4;$A$8;$A$6)": 119,_x000D_
    "=RIK_AC(\"INF47__;INF13@E=1,S=5,G=0,T=0,P=0:@R=A,S=2,V={0}:R=B,S=1,V={1}:R=C,S=46,V={2}:R=D,S=80,V={3}:\";$A$6;$A$2;$A$4;$A$8)": 120,_x000D_
    "=RIK_AC(\"INF47__;INF14@E=1,S=60|67,G=0,T=0,P=0:@R=A,S=60|1,V={0}:R=B,S=60|46,V={1}:R=C,S=60|80,V={2}:R=D,S=60|2,V={3}:\";$A$2;$A$4;$A$8;$A$6)": 121,_x000D_
    "=RIK_AC(\"INF47__;INF13@E=1,S=8,G=0,T=0,P=0:@R=A,S=2,V={0}:R=B,S=1,V={1}:R=C,S=46,V={2}:R=D,S=80,V={3}:\";$A$6;$A$2;$A$4;$A$8)": 122,_x000D_
    "=RIK_AC(\"INF47__;INF12@E=1,S=32|63,G=0,T=0,P=0:@R=A,S=32|1,V={0}:R=B,S=32|46,V={1}:R=C,S=32|2,V={2}:R=D,S=32|80,V={3}:\";$A$2;$A$4;$A$6;$A$8)": 123,_x000D_
    "=RIK_AC(\"INF47__;INF14@E=1,S=60|64,G=0,T=0,P=0:@R=A,S=60|1,V={0}:R=B,S=60|46,V={1}:R=C,S=60|80,V={2}:R=D,S=60|2,V={3}:\";A$2;$A$4;$A$8;$A$6)": 124,_x000D_
    "=RIK_AC(\"INF47__;INF13@E=1,S=6,G=0,T=0,P=0:@R=A,S=2,V={0}:R=B,S=1,V={1}:R=C,S=46,V={2}:R=D,S=80,V={3}:\";$A$6;$A$2;$A$4;$A$8)": 125,_x000D_
    "=RIK_AC(\"INF47__;INF13@E=1,S=69,G=0,T=0,P=0:@R=A,S=2,V={0}:R=B,S=1,V={1}:R=C,S=46,V={2}:R=D,S=80,V={3}:\";$A$6;$A$2;$A$4;$A$8)": 126,_x000D_
    "=RIK_AC(\"INF47__;INF14@E=1,S=60|62,G=0,T=0,P=0:@R=A,S=60|1,V={0}:R=B,S=60|46,V={1}:R=C,S=60|80,V={2}:R=D,S=60|2,V={3}:\";A$2;$A$4;$A$8;$A$6)": 127,_x000D_
    "=RIK_AC(\"INF47__;INF13@E=1,S=7,G=0,T=0,P=0:@R=A,S=2,V={0}:R=B,S=1,V={1}:R=C,S=46,V={2}:R=D,S=80,V={3}:\";$A$6;$A$2;$A$4;$A$8)": 128,_x000D_
    "=RIK_AC(\"INF47__;INF13@E=0,S=48,G=0,T=0,P=0:@R=A,S=58|2,V={0}:R=B,S=2,V={1}:R=C,S=1,V={2}:R=D,S=46,V={3}:\";$A$8;$A$6;A$2;$A$4)": 129,_x000D_
    "=RIK_AC(\"INF47__;INF13@E=0,S=58|3,G=0,T=0,P=0:@R=A,S=58|2,V={0}:R=B,S=2,V={1}:R=C,S=1,V={2}:R=D,S=46,V={3}:\";$A$8;$A$6;A$2;$A$4)": 130,_x000D_
    "=RIK_AC(\"INF47__;INF13@E=0,S=46,G=0,T=0,P=0:@R=A,S=58|2,V={0}:R=B,S=2,V={1}:R=C,S=1,V={2}:\";$A$8;$A$6;A$2)": 131,_x000D_
    "=RIK_AC(\"INF47__;INF12@E=1,S=32|65,G=0,T=0,P=0:@R=A,S=32|1,V={0}:R=B,S=32|46,V={1}:R=C,S=32|2,V={2}:R=D,S=32|80,V={3}:\";$A$2;$A$5;$A$7;$A$9)": 132,_x000D_
    "=RIK_AC(\"INF47__;INF14@E=1,S=60|66,G=0,T=0,P=0:@R=A,S=60|1,V={0}:R=B,S=60|46,V={1}:R=C,S=60|80,V={2}:R=D,S=60|2,V={3}:\";A$2;$A$5;$A$9;$A$7)": 133,_x000D_
    "=RIK_AC(\"INF47__;INF13@E=1,S=5,G=0,T=0,P=0:@R=A,S=2,V={0}:R=B,S=1,V={1}:R=C,S=46,V={2}:R=D,S=80,V={3}:\";$A$7;$A$2;$A$5;$A$9)": 134,_x000D_
    "=RIK_AC(\"INF47__;INF14@E=1,S=60|67,G=0,T=0,P=0:@R=A,S=60|1,V={0}:R=B,S=60|46,V={1}:R=C,S=60|80,V={2}:R=D,S=60|2,V={3}:\";$A$2;$A$5;$A$9;$A$7)": 135,_x000D_
    "=RIK_AC(\"INF47__;INF13@E=1,S=8,G=0,T=0,P=0:@R=A,S=2,V={0}:R=B,S=1,V={1}:R=C,S=46,V={2}:R=D,S=80,V={3}:\";$A$7;$A$2;$A$5;$A$9)": 136,_x000D_
    "=RIK_AC(\"INF47__;INF12@E=1,S=32|63,G=0,T=0,P=0:@R=A,S=32|1,V={0}:R=B,S=32|46,V={1}:R=C,S=32|2,V={2}:R=D,S=32|80,V={3}:\";$A$2;$A$5;$A$7;$A$9)": 137,_x000D_
    "=RIK_AC(\"INF47__;INF14@E=1,S=60|64,G=0,T=0,P=0:@R=A,S=60|1,V={0}:R=B,S=60|46,V={1}:R=C,S=60|80,V={2}:R=D,S=60|2,V={3}:\";A$2;$A$5;$A$9;$A$7)": 138,_x000D_
    "=RIK_AC(\"INF47__;INF13@E=1,S=6,G=0,T=0,P=0:@R=A,S=2,V={0}:R=B,S=1,V={1}:R=C,S=46,V={2}:R=D,S=80,V={3}:\";$A$7;$A$2;$A$5;$A$9)": 139,_x000D_
    "=RIK_AC(\"INF47__;INF13@E=1,S=69,G=0,T=0,P=0:@R=A,S=2,V={0}:R=B,S=1,V={1}:R=C,S=46,V={2}:R=D,S=80,V={3}:\";$A$7;$A$2;$A$5;$A$9)": 140,_x000D_
    "=RIK_AC(\"INF47__;INF14@E=1,S=60|62,G=0,T=0,P=0:@R=A,S=60|1,V={0}:R=B,S=60|46,V={1}:R=C,S=60|80,V={2}:R=D,S=60|2,V={3}:\";A$2;$A$5;$A$9;$A$7)": 141,_x000D_
    "=RIK_AC(\"INF47__;INF13@E=1,S=7,G=0,T=0,P=0:@R=A,S=2,V={0}:R=B,S=1,V={1}:R=C,S=46,V={2}:R=D,S=80,V={3}:\";$A$7;$A$2;$A$5;$A$9)": 142,_x000D_
    "=RIK_AC(\"INF47__;INF13@E=0,S=48,G=0,T=0,P=0:@R=A,S=58|2,V={0}:R=B,S=2,V={1}:R=C,S=1,V={2}:R=D,S=46,V={3}:\";$A$9;$A$7;A$2;$A$5)": 143,_x000D_
    "=RIK_AC(\"INF47__;INF13@E=0,S=58|3,G=0,T=0,P=0:@R=A,S=58|2,V={0}:R=B,S=2,V={1}:R=C,S=1,V={2}:R=D,S=46,V={3}:\";$A$9;$A$7;A$2;$A$5)": 144,_x000D_
    "=RIK_AC(\"INF47__;INF13@E=0,S=46,G=0,T=0,P=0:@R=A,S=58|2,V={0}:R=B,S=2,V={1}:R=C,S=1,V={2}:\";$A$9;$A$7;A$2)": 145,_x000D_
    "=RIK_AC(\"INF47__;INF12@E=1,S=32|65,G=0,T=0,P=0:@R=A,S=32|1,V={0}:R=B,S=32|46,V={1}:R=C,S=32|2,V={2}:R=D,S=32|80,V={3}:\";$A$2;$A$5;$A$7;$A$11)": 146,_x000D_
    "=RIK_AC(\"INF47__;INF14@E=1,S=60|66,G=0,T=0,P=0:@R=A,S=60|1,V={0}:R=B,S=60|46,V={1}:R=C,S=60|80,V={2}:R=D,S=60|2,V={3}:\";A$2;$A$5;$A$11;$A$7)": 147,_x000D_
    "=RIK_AC(\"INF47__;INF13@E=1,S=5,G=0,T=0,P=0:@R=A,S=2,V={0}:R=B,S=1,V={1}:R=C,S=46,V={2}:R=D,S=80,V={3}:\";$A$7;$A$2;$A$5;$A$11)": 148,_x000D_
    "=RIK_AC(\"INF47__;INF14@E=1,S=60|67,G=0,T=0,P=0:@R=A,S=60|1,V={0}:R=B,S=60|46,V={1}:R=C,S=60|80,V={2}:R=D,S=60|2,V={3}:\";$A$2;$A$5;$A$11;$A$7)": 149,_x000D_
    "=RIK_AC(\"INF47__;INF13@E=1,S=8,G=0,T=0,P=0:@R=A,S=2,V={0}:R=B,S=1,V={1}:R=C,S=46,V={2}:R=D,S=80,V={3}:\";$A$7;$A$2;$A$5;$A$11)": 150,_x000D_
    "=RIK_AC(\"INF47__;INF12@E=1,S=32|63,G=0,T=0,P=0:@R=A,S=32|1,V={0}:R=B,S=32|46,V={1}:R=C,S=32|2,V={2}:R=D,S=32|80,V={3}:\";$A$2;$A$5;$A$7;$A$11)": 151,_x000D_
    "=RIK_AC(\"INF47__;INF14@E=1,S=60|64,G=0,T=0,P=0:@R=A,S=60|1,V={0}:R=B,S=60|46,V={1}:R=C,S=60|80,V={2}:R=D,S=60|2,V={3}:\";A$2;$A$5;$A$11;$A$7)": 152,_x000D_
    "=RIK_AC(\"INF47__;INF13@E=1,S=6,G=0,T=0,P=0:@R=A,S=2,V={0}:R=B,S=1,V={1}:R=C,S=46,V={2}:R=D,S=80,V={3}:\";$A$7;$A$2;$A$5;$A$11)": 153,_x000D_
    "=RIK_AC(\"INF47__;INF13@E=1,S=69,G=0,T=0,P=0:@R=A,S=2,V={0}:R=B,S=1,V={1}:R=C,S=46,V={2}:R=D,S=80,V={3}:\";$A$7;$A$2;$A$5;$A$11)": 154,_x000D_
    "=RIK_AC(\"INF47__;INF14@E=1,S=60|62,G=0,T=0,P=0:@R=A,S=60|1,V={0}:R=B,S=60|46,V={1}:R=C,S=60|80,V={2}:R=D,S=60|2,V={3}:\";A$2;$A$5;$A$11;$A$7)": 155,_x000D_
    "=RIK_AC(\"INF47__;INF13@E=1,S=7,G=0,T=0,P=0:@R=A,S=2,V={0}:R=B,S=1,V={1}:R=C,S=46,V={2}:R=D,S=80,V={3}:\";$A$7;$A$2;$A$5;$A$11)": 156,_x000D_
    "=RIK_AC(\"INF47__;INF13@E=0,S=48,G=0,T=0,P=0:@R=A,S=58|2,V={0}:R=B,S=2,V={1}:R=C,S=1,V={2}:R=D,S=46,V={3}:\";$A$11;$A$7;A$2;$A$5)": 157,_x000D_
    "=RIK_AC(\"INF47__;INF12@E=1,S=32|65,G=0,T=0,P=0:@R=A,S=32|1,V={0}:R=B,S=32|46,V={1}:R=C,S=32|2,V={2}:R=D,S=32|80,V={3}:\";$A$2;$A$5;$A$8;$A$11)": 158,_x000D_
    "=RIK_AC(\"INF47__;INF14@E=1,S=60|66,G=0,T=0,P=0:@R=A,S=60|1,V={0}:R=B,S=60|46,V={1}:R=C,S=60|80,V={2}:R=D,S=60|2,V={3}:\";A$2;$A$5;$A$11;$A$8)": 159,_x000D_
    "=RIK_AC(\"INF47__;INF13@E=1,S=5,G=0,T=0,P=0:@R=A,S=2,V={0}:R=B,S=1,V={1}:R=C,S=46,V={2}:R=D,S=80,V={3}:\";$A$8;$A$2;$A$5;$A$11)": 160,_x000D_
    "=RIK_AC(\"INF47__;INF14@E=1,S=60|67,G=0,T=0,P=0:@R=A,S=60|1,V={0}:R=B,S=60|46,V={1}:R=C,S=60|80,V={2}:R=D,S=60|2,V={3}:\";$A$2;$A$5;$A$11;$A$8)": 161,_x000D_
    "=RIK_AC(\"INF47__;INF13@E=1,S=8,G=0,T=0,P=0:@R=A,S=2,V={0}:R=B,S=1,V={1}:R=C,S=46,V={2}:R=D,S=80,V={3}:\";$A$8;$A$2;$A$5;$A$11)": 162,_x000D_
    "=RIK_AC(\"INF47__;INF12@E=1,S=32|63,G=0,T=0,P=0:@R=A,S=32|1,V={0}:R=B,S=32|46,V={1}:R=C,S=32|2,V={2}:R=D,S=32|80,V={3}:\";$A$2;$A$5;$A$8;$A$11)": 163,_x000D_
    "=RIK_AC(\"INF47__;INF14@E=1,S=60|64,G=0,T=0,P=0:@R=A,S=60|1,V={0}:R=B,S=60|46,V={1}:R=C,S=60|80,V={2}:R=D,S=60|2,V={3}:\";A$2;$A$5;$A$11;$A$8)": 164,_x000D_
    "=RIK_AC(\"INF47__;INF13@E=1,S=6,G=0,T=0,P=0:@R=A,S=2,V={0}:R=B,S=1,V={1}:R=C,S=46,V={2}:R=D,S=80,V={3}:\";$A$8;$A$2;$A$5;$A$11)": 165,_x000D_
    "=RIK_AC(\"INF47__;INF13@E=1,S=69,G=0,T=0,P=0:@R=A,S=2,V={0}:R=B,S=1,V={1}:R=C,S=46,V={2}:R=D,S=80,V={3}:\";$A$8;$A$2;$A$5;$A$11)": 166,_x000D_
    "=RIK_AC(\"INF47__;INF14@E=1,S=60|62,G=0,T=0,P=0:@R=A,S=60|1,V={0}:R=B,S=60|46,V={1}:R=C,S=60|80,V={2}:R=D,S=60|2,V={3}:\";A$2;$A$5;$A$11;$A$8)": 167,_x000D_
    "=RIK_AC(\"INF47__;INF13@E=1,S=7,G=0,T=0,P=0:@R=A,S=2,V={0}:R=B,S=1,V={1}:R=C,S=46,V={2}:R=D,S=80,V={3}:\";$A$8;$A$2;$A$5;$A$11)": 168,_x000D_
    "=RIK_AC(\"INF47__;INF13@E=0,S=48,G=0,T=0,P=0:@R=A,S=58|2,V={0}:R=B,S=2,V={1}:R=C,S=1,V={2}:R=D,S=46,V={3}:\";$A$11;$A$8;A$2;$A$5)": 169,_x000D_
    "=RIK_AC(\"INF47__;INF13@E=0,S=58|3,G=0,T=0,P=0:@R=A,S=58|2,V={0}:R=B,S=2,V={1}:R=C,S=1,V={2}:R=D,S=46,V={3}:\";$A$11;$A$8;A$2;$A$5)": 170,_x000D_
    "=RIK_AC(\"INF47__;INF13@E=0,S=46,G=0,T=0,P=0:@R=A,S=58|2,V={0}:R=B,S=2,V={1}:R=C,S=1,V={2}:\";$A$11;$A$8;A$2)": 171,_x000D_
    "=RIK_AC(\"INF47__;INF13@E=0,S=79,G=0,T=0,P=0:@R=A,S=58|2,V={0}:R=B,S=2,V={1}:R=C,S=1,V={2}:R=D,S=46,V={3}:\";$B$10;$A$8;$A2;$A$5)": 172,_x000D_
    "=RIK_AC(\"INF47__;INF13@E=0,S=44,G=0,T=0,P=0:@R=A,S=58|2,V={0}:R=B,S=2,V={1}:R=C,S=1,V={2}:R=D,S=46,V={3}:\";$B$10;$A$8;$A$2;$A$5)": 173,_x000D_
    "=RIK_AC(\"INF47__;INF13@E=0,S=3,G=0,T=0,P=0:@R=A,S=58|2,V={0}:R=B,S=2,V={1}:R=C,S=1,V={2}:R=D,S=46,V={3}:\";$B$10;$A$8;$A$2;$A$5)": 174,_x000D_
    "=RIK_AC(\"INF47__;INF13@E=0,S=79,G=0,T=0,P=0:@R=A,S=58|2,V={0}:R=B,S=2,V={1}:R=C,S=1,V={2}:R=D,S=46,V={3}:\";$B$10;$A$8;$A$2;$A$5)": 175,_x000D_
    "=RIK_AC(\"INF47__;INF14@E=1,S=60|66,G=0,T=0,P=0:@R=A,S=60|1,V={0}:R=B,S=60|46,V={1}:R=D,S=60|2,V={2}:\";A$2;$A$5;$A$8)": 176,_x000D_
    "=RIK_AC(\"INF47__;INF13@E=0,S=46,G=0,T=0,P=0:@R=B,S=2,V={0}:R=C,S=1,V={1}:\";$A$8;A$2)": 177,_x000D_
    "=RIK_AC(\"INF47__;INF13@E=0,S=3,G=0,T=0,P=0:@R=B,S=2,V={0}:R=C,S=1,V={1}:R=D,S=46,V={2}:\";$A$8;$A$2;$A$5)": 178,_x000D_
    "=RIK_AC(\"INF47__;INF13@E=0,S=48,G=0,T=0,P=0:@R=B,S=2,V={0}:R=C,S=1,V={1}:R=D,S=46,V={2}:\";$A$8;A$2;$A$5)": 179,_x000D_
    "=RIK_AC(\"INF47__;INF13@E=0,S=44,G=0,T=0,P=0:@R=B,S=2,V={0}:R=C,S=1,V={1}:R=D,S=46,V={2}:\";$A$8;$A$2;$A$5)": 180,_x000D_
    "=RIK_AC(\"INF47__;INF13@E=1,S=5,G=0,T=0,P=0:@R=A,S=2,V={0}:R=B,S=1,V={1}:R=C,S=46,V={2}:\";$A$8;$A$2;$A$5)": 181,_x000D_
    "=RIK_AC(\"INF47__;INF13@E=1,S=6,G=0,T=0,P=0:@R=A,S=2,V={0}:R=B,S=1,V={1}:R=C,S=46,V={2}:\";$A$8;$A$2;$A$5)": 182,_x000D_
    "=RIK_AC(\"INF47__;INF13@E=1,S=7,G=0,T=0,P=0:@R=A,S=2,V={0}:R=B,S=1,V={1}:R=C,S=46,V={2}:\";$A$8;$A$2;$A$5)": 183,_x000D_
    "=RIK_AC(\"INF47__;INF13@E=1,S=8,G=0,T=0,P=0:@R=A,S=2,V={0}:R=B,S=1,V={1}:R=C,S=46,V={2}:\";$A$8;$A$2;$A$5)": 184,_x000D_
    "=RIK_AC(\"INF47__;INF14@E=1,S=60|64,G=0,T=0,P=0:@R=A,S=60|1,V={0}:R=B,S=60|46,V={1}:R=D,S=60|2,V={2}:\";A$2;$A$5;$A$8)": 185,_x000D_
    "=RIK_AC(\"INF47__;INF14@E=1,S=60|62,G=0,T=0,P=0:@R=A,S=60|1,V={0}:R=B,S=60|46,V={1}:R=D,S=60|2,V={2}:\";A$2;$A$5;$A$8)": 186,_x000D_
    "=RIK_AC(\"INF47__;INF14@E=1,S=60|67,G=0,T=0,P=0:@R=A,S=60|1,V={0}:R=B,S=60|46,V={1}:R=D,S=60|2,V={2}:\";$A$2;$A$5;$A$8)": 187,_x000D_
    "=RIK_AC(\"INF47__;INF12@E=1,S=32|65,G=0,T=0,P=0:@R=A,S=32|1,V={0}:R=B,S=32|46,V={1}:R=C,S=32|2,V={2}:\";$A$2;$A$5;$A$8)": 188,_x000D_
    "=RIK_AC(\"INF47__;INF12@E=1,S=32|63,G=0,T=0,P=0:@R=A,S=32|1,V={0}:R=B,S=32|46,V={1}:R=C,S=32|2,V={2}:\";$A$2;$A$5;$A$8)": 189,_x000D_
    "=RIK_AC(\"INF47__;INF13@E=1,S=69,G=0,T=0,P=0:@R=A,S=2,V={0}:R=B,S=1,V={1}:R=C,S=46,V={2}:\";$A$8;$A$2;$A$5)": 190,_x000D_
    "=RIK_AC(\"INF47__;INF13@E=0,S=79,G=0,T=0,P=0:@R=B,S=2,V={0}:R=C,S=1,V={1}:R=D,S=46,V={2}:\";$A$8;$A$2;$A$5)": 191,_x000D_
    "=RIK_AC(\"INF47__;INF13@E=0,S=58|3,G=0,T=0,P=0:@R=B,S=2,V={0}:R=C,S=1,V={1}:R=D,S=46,V={2}:\";$A$8;A$2;$A$5)": 192,_x000D_
    "=RIK_AC(\"INF47__;INF14@E=1,S=60|68,G=0,T=0,P=0:@R=A,S=60|1,V={0}:R=B,S=60|46,V={1}:R=C,S=60|2,V={2}:\";$A$2;$A$5;$A$8)": 193,_x000D_
    "=RIK_AC(\"INF47__;INF14@E=1,S=60|68,G=0,T=0,P=0:@R=A,S=60|1,V={0}:R=B,S=60|46,V={1}:R=C,S=60|2,V={2}:\";$E$1;$A$5;$A$8)": 194,_x000D_
    "=RIK_AC(\"INF47__;INF13@E=0,S=58|3,G=0,T=0,P=0:@R=B,S=2,V={0}:R=C,S=1,V={1}:R=D,S=46,V={2}:\";$A$8;E$1;$A$5)": 195,_x000D_
    "=RIK_AC(\"INF47__;INF13@E=0,S=79,G=0,T=0,P=0:@R=B,S=2,V={0}:R=C,S=1,V={1}:R=D,S=46,V={2}:\";$A$8;$E$1;$A$5)": 196,_x000D_
    "=RIK_AC(\"INF47__;INF13@E=1,S=69,G=0,T=0,P=0:@R=A,S=2,V={0}:R=B,S=1,V={1}:R=C,S=46,V={2}:\";$A$8;$E$1;$A$5)": 197,_x000D_
    "=RIK_AC(\"INF47__;INF12@E=1,S=32|63,G=0,T=0,P=0:@R=A,S=32|1,V={0}:R=B,S=32|46,V={1}:R=C,S=32|2,V={2}:\";$E$1;$A$5;$A$8)": 198,_x000D_
    "=RIK_AC(\"INF47__;INF12@E=1,S=32|65,G=0,T=0,P=0:@R=A,S=32|1,V={0}:R=B,S=32|46,V={1}:R=C,S=32|2,V={2}:\";$E$1;$A$5;$A$8)": 199,_x000D_
    "=RIK_AC(\"INF47__;INF14@E=1,S=60|67,G=0,T=0,P=0:@R=A,S=60|1,V={0}:R=B,S=60|46,V={1}:R=D,S=60|2,V={2}:\";$E$1;$A$5;$A$8)": 200,_x000D_
    "=RIK_AC(\"INF47__;INF14@E=1,S=60|62,G=0,T=0,P=0:@R=A,S=60|1,V={0}:R=B,S=60|46,V={1}:R=D,S=60|2,V={2}:\";E$1;$A$5;$A$8)": 201,_x000D_
    "=RIK_AC(\"INF47__;INF14@E=1,S=60|64,G=0,T=0,P=0:@R=A,S=60|1,V={0}:R=B,S=60|46,V={1}:R=D,S=60|2,V={2}:\";E$1;$A$5;$A$8)": 202,_x000D_
    "=RIK_AC(\"INF47__;INF13@E=1,S=8,G=0,T=0,P=0:@R=A,S=2,V={0}:R=B,S=1,V={1}:R=C,S=46,V={2}:\";$A$8;$E$1;$A$5)": 203,_x000D_
    "=RIK_AC(\"INF47__;INF13@E=1,S=7,G=0,T=0,P=0:@R=A,S=2,V={0}:R=B,S=1,V={1}:R=C,S=46,V={2}:\";$A$8;$E$1;$A$5)": 204,_x000D_
    "=RIK_AC(\"INF47__;INF13@E=1,S=6,G=0,T=0,P=0:@R=A,S=2,V={0}:R=B,S=1,V={1}:R=C,S=46,V={2}:\";$A$8;$E$1;$A$5)": 205,_x000D_
    "=RIK_AC(\"INF47__;INF13@E=1,S=5,G=0,T=0,P=0:@R=A,S=2,V={0}:R=B,S=1,V={1}:R=C,S=46,V={2}:\";$A$8;$E$1;$A$5)": 206,_x000D_
    "=RIK_AC(\"INF47__;INF13@E=0,S=44,G=0,T=0,P=0:@R=B,S=2,V={0}:R=C,S=1,V={1}:R=D,S=46,V={2}:\";$A$8;$E$1;$A$5)": 207,_x000D_
    "=RIK_AC(\"INF47__;INF13@E=0,S=48,G=0,T=0,P=0:@R=B,S=2,V={0}:R=C,S=1,V={1}:R=D,S=46,V={2}:\";$A$8;E$1;$A$5)": 208,_x000D_
    "=RIK_AC(\"INF47__;INF13@E=0,S=3,G=0,T=0,P=0:@R=B,S=2,V={0}:R=C,S=1,V={1}:R=D,S=46,V={2}:\";$A$8;$E$1;$A$5)": 209,_x000D_
    "=RIK_AC(\"INF47__;INF13@E=0,S=46,G=0,T=0,P=0:@R=B,S=2,V={0}:R=C,S=1,V={1}:\";$A$8;E$1)": 210,_x000D_
    "=RIK_AC(\"INF47__;INF14@E=1,S=60|66,G=0,T=0,P=0:@R=A,S=60|1,V={0}:R=B,S=60|46,V={1}:R=D,S=60|2,V={2}:\";E$1;$A$5;$A$8)": 211,_x000D_
    "=RIK_AC(\"INF47__;INF14@E=1,S=60|68,G=0,T=0,P=0:@R=A,S=60|1,V={0}:R=B,S=60|46,V={1}:R=C,S=60|2,V={2}:\";$E$1;$I$1;$A$8)": 212,_x000D_
    "=RIK_AC(\"INF47__;INF13@E=0,S=58|3,G=0,T=0,P=0:@R=B,S=2,V={0}:R=C,S=1,V={1}:R=D,S=46,V={2}:\";$A$8;E$1;$I$1)": 213,_x000D_
    "=RIK_AC(\"INF47__;INF13@E=0,S=79,G=0,T=0,P=0:@R=B,S=2,V={0}:R=C,S=1,V={1}:R=D,S=46,V={2}:\";$A$8;$E$1;$I$1)": 214,_x000D_
    "=RIK_AC(\"INF47__;INF13@E=1,S=69,G=0,T=0,P=0:@R=A,S=2,V={0}:R=B,S=1,V={1}:R=C,S=46,V={2}:\";$A$8;$E$1;$I$1)": 215,_x000D_
    "=RIK_AC(\"INF47__;INF12@E=1,S=32|63,G=0,T=0,P=0:@R=A,S=32|1,V={0}:R=B,S=32|46,V={1}:R=C,S=32|2,V={2}:\";$E$1;$I$1;$A$8)": 216,_x000D_
    "=RIK_AC(\"INF47__;INF12@E=1,S=32|65,G=0,T=0,P=0:@R=A,S=32|1,V={0}:R=B,S=32|46,V={1}:R=C,S=32|2,V={2}:\";$E$1;$I$1;$A$8)": 217,_x000D_
    "=RIK_AC(\"INF47__;INF14@E=1,S=60|67,G=0,T=0,P=0:@R=A,S=60|1,V={0}:R=B,S=60|46,V={1}:R=D,S=60|2,V={2}:\";$E$1;$I$1;$A$8)": 218,_x000D_
    "=RIK_AC(\"INF47__;INF14@E=1,S=60|62,G=0,T=0,P=0:@R=A,S=60|1,V={0}:R=B,S=60|46,V={1}:R=D,S=60|2,V={2}:\";E$1;$I$1;$A$8)": 219,_x000D_
    "=RIK_AC(\"INF47__;INF14@E=1,S=60|64,G=0,T=0,P=0:@R=A,S=60|1,V={0}:R=B,S=60|46,V={1}:R=D,S=60|2,V={2}:\";E$1;$I$1;$A$8)": 220,_x000D_
    "=RIK_AC(\"INF47__;INF13@E=1,S=8,G=0,T=0,P=0:@R=A,S=2,V={0}:R=B,S=1,V={1}:R=C,S=46,V={2}:\";$A$8;$E$1;$I$1)": 221,_x000D_
    "=RIK_AC(\"INF47__;INF13@E=1,S=7,G=0,T=0,P=0:@R=A,S=2,V={0}:R=B,S=1,V={1}:R=C,S=46,V={2}:\";$A$8;$E$1;$I$1)": 222,_x000D_
    "=RIK_AC(\"INF47__;INF13@E=1,S=6,G=0,T=0,P=0:@R=A,S=2,V={0}:R=B,S=1,V={1}:R=C,S=46,V={2}:\";$A$8;$E$1;$I$1)": 223,_x000D_
    "=RIK_AC(\"INF47__;INF13@E=1,S=5,G=0,T=0,P=0:@R=A,S=2,V={0}:R=B,S=1,V={1}:R=C,S=46,V={2}:\";$A$8;$E$1;$I$1)": 224,_x000D_
    "=RIK_AC(\"INF47__;INF13@E=0,S=44,G=0,T=0,P=0:@R=B,S=2,V={0}:R=C,S=1,V={1}:R=D,S=46,V={2}:\";$A$8;$E$1;$I$1)": 225,_x000D_
    "=RIK_AC(\"INF47__;INF13@E=0,S=48,G=0,T=0,P=0:@R=B,S=2,V={0}:R=C,S=1,V={1}:R=D,S=46,V={2}:\";$A$8;E$1;$I$1)": 226,_x000D_
    "=RIK_AC(\"INF47__;INF13@E=0,S=3,G=0,T=0,P=0:@R=B,S=2,V={0}:R=C,S=1,V={1}:R=D,S=46,V={2}:\";$A$8;$E$1;$I$1)": 227,_x000D_
    "=RIK_AC(\"INF47__;INF14@E=1,S=60|66,G=0,T=0,P=0:@R=A,S=60|1,V={0}:R=B,S=60|46,V={1}:R=D,S=60|2,V={2}:\";E$1;$I$1;$A$8)": 228,_x000D_
    "=RIK_AC(\"INF47__;INF14@E=1,S=60|68,G=0,T=0,P=0:@R=A,S=60|1,V={0}:R=B,S=60|46,V={1}:R=C,S=60|2,V={2}:\";$E$1;$I$1;$M$1)": 229,_x000D_
    "=RIK_AC(\"INF47__;INF13@E=0,S=58|3,G=0,T=0,P=0:@R=B,S=2,V={0}:R=C,S=1,V={1}:R=D,S=46,V={2}:\";$M$1;E$1;$I$1)": 230,_x000D_
    "=RIK_AC(\"INF47__;INF13@E=0,S=79,G=0,T=0,P=0:@R=B,S=2,V={0}:R=C,S=1,V={1}:R=D,S=46,V={2}:\";$M$1;$E$1;$I$1)": 231,_x000D_
    "=RIK_AC(\"INF47__;INF13@E=1,S=69,G=0,T=0,P=0:@R=A,S=2,V={0}:R=B,S=1,V={1}:R=C,S=46,V={2}:\";$M$1;$E$1;$I$1)": 232,_x000D_
    "=RIK_AC(\"INF47__;INF12@E=1,S=32|63,G=0,T=0,P=0:@R=A,S=32|1,V={0}:R=B,S=32|46,V={1}:R=C,S=32|2,V={2}:\";$E$1;$I$1;$M$1)": 233,_x000D_
    "=RIK_AC(\"INF47__;INF12@E=1,S=32|65,G=0,T=0,P=0:@R=A,S=32|1,V={0}:R=B,S=32|46,V={1}:R=C,S=32|2,V={2}:\";$E$1;$I$1;$M$1)": 234,_x000D_
    "=RIK_AC(\"INF47__;INF14@E=1,S=60|67,G=0,T=0,P=0:@R=A,S=60|1,V={0}:R=B,S=60|46,V={1}:R=D,S=60|2,V={2}:\";$E$1;$I$1;$M$1)": 235,_x000D_
    "=RIK_AC(\"INF47__;INF14@E=1,S=60|62,G=0,T=0,P=0:@R=A,S=60|1,V={0}:R=B,S=60|46,V={1}:R=D,S=60|2,V={2}:\";E$1;$I$1;$M$1)": 236,_x000D_
    "=RIK_AC(\"INF47__;INF14@E=1,S=60|64,G=0,T=0,P=0:@R=A,S=60|1,V={0}:R=B,S=60|46,V={1}:R=D,S=60|2,V={2}:\";E$1;$I$1;$M$1)": 237,_x000D_
    "=RIK_AC(\"INF47__;INF13@E=1,S=8,G=0,T=0,P=0:@R=A,S=2,V={0}:R=B,S=1,V={1}:R=C,S=46,V={2}:\";$M$1;$E$1;$I$1)": 238,_x000D_
    "=RIK_AC(\"INF47__;INF13@E=1,S=7,G=0,T=0,P=0:@R=A,S=2,V={0}:R=B,S=1,V={1}:R=C,S=46,V={2}:\";$M$1;$E$1;$I$1)": 239,_x000D_
    "=RIK_AC(\"INF47__;INF13@E=1,S=6,G=0,T=0,P=0:@R=A,S=2,V={0}:R=B,S=1,V={1}:R=C,S=46,V={2}:\";$M$1;$E$1;$I$1)": 240,_x000D_
    "=RIK_AC(\"INF47__;INF13@E=1,S=5,G=0,T=0,P=0:@R=A,S=2,V={0}:R=B,S=1,V={1}:R=C,S=46,V={2}:\";$M$1;$E$1;$I$1)": 241,_x000D_
    "=RIK_AC(\"INF47__;INF13@E=0,S=44,G=0,T=0,P=0:@R=B,S=2,V={0}:R=C,S=1,V={1}:R=D,S=46,V={2}:\";$M$1;$E$1;$I$1)": 242,_x000D_
    "=RIK_AC(\"INF47__;INF13@E=0,S=48,G=0,T=0,P=0:@R=B,S=2,V={0}:R=C,S=1,V={1}:R=D,S=46,V={2}:\";$M$1;E$1;$I$1)": 243,_x000D_
    "=RIK_AC(\"INF47__;INF13@E</t>
  </si>
  <si>
    <t>{_x000D_
  "Name": "CacheManager_Bilan OF",_x000D_
  "Column": 6,_x000D_
  "Length": 6,_x000D_
  "IsEncrypted": false_x000D_
}</t>
  </si>
  <si>
    <t>{_x000D_
  "Détail stock": {_x000D_
    "Id": null,_x000D_
    "Name": "Détail stock",_x000D_
    "TextView": "00014@E=1,S=4,G=0,T=0,P=0,C=Mesure:E=-1,S=1,G=0,T=0,P=0,C=Entete:E=-1,S=3,G=0,T=0,P=0,C=Entete:E=-1,S=13,G=0,T=0,P=0,C=Entete:E=0,S=1020|2,G=1,T=0,P=0,C=Ligne:",_x000D_
    "VueID": "00014",_x000D_
    "ConnecteurID": "00001",_x000D_
    "AxeLayout": null,_x000D_
    "AxeData": null,_x000D_
    "RestitutionLayout": null,_x000D_
    "RestitutionData": null_x000D_
  },_x000D_
  "Détail Lot": {_x000D_
    "Id": null,_x000D_
    "Name": "Détail Lot",_x000D_
    "TextView": "00014@E=1,S=18,G=1,T=0,P=0,C=Mesure:E=-1,S=1,G=0,T=0,P=0,C=Entete:E=-1,S=1020|2,G=0,T=0,P=0,C=Entete:E=0,S=4,G=1,T=0,P=0,C=Entete:E=0,S=2030,G=1,T=0,P=0,C=Entete:E=0,S=22,G=1,T=0,P=0,C=Entete:E=0,S=17,G=1,T=0,P=0,C=Entete:E=0,S=3,G=1,T=0,P=0,C=Ligne:E=0,S=16,G=1,T=0,P=0,C=Ligne:E=0,S=21,G=1,T=0,P=0,C=Ligne:",_x000D_
    "VueID": "00014",_x000D_
    "ConnecteurID": "00001",_x000D_
    "AxeLayout": null,_x000D_
    "AxeData": null,_x000D_
    "RestitutionLayout": null,_x000D_
    "RestitutionData": null_x000D_
  },_x000D_
  "Detail Temps Machine": {_x000D_
    "Id": null,_x000D_
    "Name": "Detail Temps Machine",_x000D_
    "TextView": "00017@E=1,S=32,G=1,T=0,P=0,C=Mesure:E=1,S=34,G=1,T=0,P=0,C=Mesure:E=1,S=36,G=1,T=0,P=0,C=Mesure:E=1,S=38,G=1,T=0,P=0,C=Mesure:E=-1,S=1,G=0,T=0,P=0,C=Entete:E=-1,S=2,G=0,T=0,P=0,C=Entete:E=-1,S=2054,G=0,T=0,P=0,C=Entete:E=-1,S=1032|2051,G=0,T=0,P=0,C=Entete:",_x000D_
    "VueID": "00017",_x000D_
    "ConnecteurID": "00001",_x000D_
    "AxeLayout": null,_x000D_
    "AxeData": null,_x000D_
    "RestitutionLayout": null,_x000D_
    "RestitutionData": null_x000D_
  },_x000D_
  "Audit XL-CBN-G10": {_x000D_
    "Id": null,_x000D_
    "Name": "Audit XL-CBN-G10",_x000D_
    "TextView": "AD:CBN:G10",_x000D_
    "VueID": "INF01",_x000D_
    "ConnecteurID": "INF47",_x000D_
    "AxeLayout": null,_x000D_
    "AxeData": null,_x000D_
    "RestitutionLayout": null,_x000D_
    "RestitutionData": null_x000D_
  },_x000D_
  "Audit XL-CBN-F8": {_x000D_
    "Id": null,_x000D_
    "Name": "Audit XL-CBN-F8",_x000D_
    "TextView": "AD:CBN:F8",_x000D_
    "VueID": "INF01",_x000D_
    "ConnecteurID": "INF47",_x000D_
    "AxeLayout": null,_x000D_
    "AxeData": null,_x000D_
    "RestitutionLayout": null,_x000D_
    "RestitutionData": null_x000D_
  },_x000D_
  "Audit XL-Bilan OF-A32": {_x000D_
    "Id": null,_x000D_
    "Name": "Audit XL-Bilan OF-A32",_x000D_
    "TextView": "AD:Bilan OF:A32",_x000D_
    "VueID": "INF14",_x000D_
    "ConnecteurID": "INF47",_x000D_
    "AxeLayout": null,_x000D_
    "AxeData": null,_x000D_
    "RestitutionLayout": null,_x000D_
    "RestitutionData": null_x000D_
  },_x000D_
  "Audit XL-Bilan OF-I34": {_x000D_
    "Id": null,_x000D_
    "Name": "Audit XL-Bilan OF-I34",_x000D_
    "TextView": "AD:Bilan OF:I34",_x000D_
    "VueID": "INF12",_x000D_
    "ConnecteurID": "INF47",_x000D_
    "AxeLayout": null,_x000D_
    "AxeData": null,_x000D_
    "RestitutionLayout": null,_x000D_
    "RestitutionData": null_x000D_
  },_x000D_
  "Audit XL-Bilan OF-S34": {_x000D_
    "Id": null,_x000D_
    "Name": "Audit XL-Bilan OF-S34",_x000D_
    "TextView": "AD:Bilan OF:S34",_x000D_
    "VueID": "INF12",_x000D_
    "ConnecteurID": "INF47",_x000D_
    "AxeLayout": null,_x000D_
    "AxeData": null,_x000D_
    "RestitutionLayout": null,_x000D_
    "RestitutionData": null_x000D_
  },_x000D_
  "Audit XL-Bilan OF-I31": {_x000D_
    "Id": null,_x000D_
    "Name": "Audit XL-Bilan OF-I31",_x000D_
    "TextView": "AD:Bilan OF:I31",_x000D_
    "VueID": "INF12",_x000D_
    "ConnecteurID": "INF47",_x000D_
    "AxeLayout": null,_x000D_
    "AxeData": null,_x000D_
    "RestitutionLayout": null,_x000D_
    "RestitutionData": null_x000D_
  },_x000D_
  "Audit XL-Bilan OF-M24": {_x000D_
    "Id": null,_x000D_
    "Name": "Audit XL-Bilan OF-M24",_x000D_
    "TextView": "AD:Bilan OF:M24",_x000D_
    "VueID": "INF14",_x000D_
    "ConnecteurID": "INF47",_x000D_
    "AxeLayout": null,_x000D_
    "AxeData": null,_x000D_
    "RestitutionLayout": null,_x000D_
    "RestitutionData": null_x000D_
  },_x000D_
  "Audit XL-Bilan OF-A25": {_x000D_
    "Id": null,_x000D_
    "Name": "Audit XL-Bilan OF-A25",_x000D_
    "TextView": "AD:Bilan OF:A25",_x000D_
    "VueID": "INF14",_x000D_
    "ConnecteurID": "INF47",_x000D_
    "AxeLayout": null,_x000D_
    "AxeData": null,_x000D_
    "RestitutionLayout": null,_x000D_
    "RestitutionData": null_x000D_
  }_x000D_
}</t>
  </si>
  <si>
    <t>"&lt;menu xmlns=\"http://schemas.microsoft.com/office/2006/01/customui\"&gt;&lt;button id=\"SDétail_stock\" label=\"Détail stock\" onAction=\"menuItemDetailRuban_Click\" /&gt;&lt;button id=\"SDétail_Lot\" label=\"Détail Lot\" onAction=\"menuItemDetailRuban_Click\" /&gt;&lt;button id=\"SDetail_Temps_Machine\" label=\"Detail Temps Machine\" onAction=\"menuItemDetailRuban_Click\" /&gt;&lt;button id=\"SAudit_XL_CBN_G10\" label=\"Audit XL-CBN-G10\" onAction=\"menuItemDetailRuban_Click\" /&gt;&lt;button id=\"SAudit_XL_CBN_F8\" label=\"Audit XL-CBN-F8\" onAction=\"menuItemDetailRuban_Click\" /&gt;&lt;button id=\"SAudit_XL_Bilan_OF_A32\" label=\"Audit XL-Bilan OF-A32\" onAction=\"menuItemDetailRuban_Click\" /&gt;&lt;button id=\"SAudit_XL_Bilan_OF_I34\" label=\"Audit XL-Bilan OF-I34\" onAction=\"menuItemDetailRuban_Click\" /&gt;&lt;button id=\"SAudit_XL_Bilan_OF_S34\" label=\"Audit XL-Bilan OF-S34\" onAction=\"menuItemDetailRuban_Click\" /&gt;&lt;button id=\"SAudit_XL_Bilan_OF_I31\" label=\"Audit XL-Bilan OF-I31\" onAction=\"menuItemDetailRuban_Click\" /&gt;&lt;button id=\"SAudit_XL_Bilan_OF_M24\" label=\"Audit XL-Bilan OF-M24\" onAction=\"menuItemDetailRuban_Click\" /&gt;&lt;button id=\"SAudit_XL_Bilan_OF_A25\" label=\"Audit XL-Bilan OF-A25\" onAction=\"menuItemDetailRuban_Click\"  /&gt;&lt;/menu&gt;"</t>
  </si>
  <si>
    <t>2017</t>
  </si>
  <si>
    <t>DECOUVREZ SAGE BI REPORTING</t>
  </si>
  <si>
    <t>CONNECTEZ VOUS A SAGE BI REPORTING</t>
  </si>
  <si>
    <r>
      <t>C</t>
    </r>
    <r>
      <rPr>
        <sz val="16"/>
        <color theme="1"/>
        <rFont val="Century Gothic"/>
        <family val="2"/>
      </rPr>
      <t>HANGER LES CRITERES DE SELECTION OU ACTUALISER LES DIFFERENTES FEUILLES</t>
    </r>
  </si>
  <si>
    <r>
      <t>A</t>
    </r>
    <r>
      <rPr>
        <sz val="16"/>
        <color theme="1"/>
        <rFont val="Century Gothic"/>
        <family val="2"/>
      </rPr>
      <t>NALYSER LE RESULTAT</t>
    </r>
  </si>
  <si>
    <t>Sage BI Reporting s’adapte à toutes vos demandes pour vos tableaux de bord récurrents ou vos analyses ponctuelles.
 Les analyses, effectuées instantanément peuvent ensuite être réactualisées, justifiées et présentées selon différentes vues et caractères.</t>
  </si>
  <si>
    <t>{_x000D_
  "Name": "CacheManager_Superviseur",_x000D_
  "Column": 7,_x000D_
  "Length": 1,_x000D_
  "IsEncrypted": false_x000D_
}</t>
  </si>
  <si>
    <t>{_x000D_
  "Name": "CacheManager_Suivi Article",_x000D_
  "Column": 8,_x000D_
  "Length": 1,_x000D_
  "IsEncrypted": false_x000D_
}</t>
  </si>
  <si>
    <t xml:space="preserve">=0,S=3,G=0,T=0,P=0:@R=B,S=2,V={0}:R=C,S=1,V={1}:R=D,S=46,V={2}:\";$M$1;$E$1;$I$1)": 244,_x000D_
    "=RIK_AC(\"INF47__;INF13@E=0,S=46,G=0,T=0,P=0:@R=B,S=2,V={0}:R=C,S=1,V={1}:\";$M$1;E$1)": 245,_x000D_
    "=RIK_AC(\"INF47__;INF14@E=1,S=60|66,G=0,T=0,P=0:@R=A,S=60|1,V={0}:R=B,S=60|46,V={1}:R=D,S=60|2,V={2}:\";E$1;$I$1;$M$1)": 246,_x000D_
    "=RIK_AC(\"INF47__;INF14@E=1,S=60|68,G=0,T=0,P=0:@R=A,S=60|1,V={0}:R=B,S=60|46,V={1}:R=C,S=60|2,V={2}:\";$C$1;$G$1;$K$1)": 247,_x000D_
    "=RIK_AC(\"INF47__;INF13@E=0,S=58|3,G=0,T=0,P=0:@R=B,S=2,V={0}:R=C,S=1,V={1}:R=D,S=46,V={2}:\";$K$1;C$1;$G$1)": 248,_x000D_
    "=RIK_AC(\"INF47__;INF13@E=0,S=79,G=0,T=0,P=0:@R=B,S=2,V={0}:R=C,S=1,V={1}:R=D,S=46,V={2}:\";$K$1;$C$1;$G$1)": 249,_x000D_
    "=RIK_AC(\"INF47__;INF13@E=1,S=69,G=0,T=0,P=0:@R=A,S=2,V={0}:R=B,S=1,V={1}:R=C,S=46,V={2}:\";$K$1;$C$1;$G$1)": 250,_x000D_
    "=RIK_AC(\"INF47__;INF12@E=1,S=32|63,G=0,T=0,P=0:@R=A,S=32|1,V={0}:R=B,S=32|46,V={1}:R=C,S=32|2,V={2}:\";$C$1;$G$1;$K$1)": 251,_x000D_
    "=RIK_AC(\"INF47__;INF12@E=1,S=32|65,G=0,T=0,P=0:@R=A,S=32|1,V={0}:R=B,S=32|46,V={1}:R=C,S=32|2,V={2}:\";$C$1;$G$1;$K$1)": 252,_x000D_
    "=RIK_AC(\"INF47__;INF14@E=1,S=60|67,G=0,T=0,P=0:@R=A,S=60|1,V={0}:R=B,S=60|46,V={1}:R=D,S=60|2,V={2}:\";$C$1;$G$1;$K$1)": 253,_x000D_
    "=RIK_AC(\"INF47__;INF14@E=1,S=60|62,G=0,T=0,P=0:@R=A,S=60|1,V={0}:R=B,S=60|46,V={1}:R=D,S=60|2,V={2}:\";C$1;$G$1;$K$1)": 254,_x000D_
    "=RIK_AC(\"INF47__;INF14@E=1,S=60|64,G=0,T=0,P=0:@R=A,S=60|1,V={0}:R=B,S=60|46,V={1}:R=D,S=60|2,V={2}:\";C$1;$G$1;$K$1)": 255,_x000D_
    "=RIK_AC(\"INF47__;INF13@E=1,S=8,G=0,T=0,P=0:@R=A,S=2,V={0}:R=B,S=1,V={1}:R=C,S=46,V={2}:\";$K$1;$C$1;$G$1)": 256,_x000D_
    "=RIK_AC(\"INF47__;INF13@E=1,S=7,G=0,T=0,P=0:@R=A,S=2,V={0}:R=B,S=1,V={1}:R=C,S=46,V={2}:\";$K$1;$C$1;$G$1)": 257,_x000D_
    "=RIK_AC(\"INF47__;INF13@E=1,S=6,G=0,T=0,P=0:@R=A,S=2,V={0}:R=B,S=1,V={1}:R=C,S=46,V={2}:\";$K$1;$C$1;$G$1)": 258,_x000D_
    "=RIK_AC(\"INF47__;INF13@E=1,S=5,G=0,T=0,P=0:@R=A,S=2,V={0}:R=B,S=1,V={1}:R=C,S=46,V={2}:\";$K$1;$C$1;$G$1)": 259,_x000D_
    "=RIK_AC(\"INF47__;INF13@E=0,S=44,G=0,T=0,P=0:@R=B,S=2,V={0}:R=C,S=1,V={1}:R=D,S=46,V={2}:\";$K$1;$C$1;$G$1)": 260,_x000D_
    "=RIK_AC(\"INF47__;INF13@E=0,S=48,G=0,T=0,P=0:@R=B,S=2,V={0}:R=C,S=1,V={1}:R=D,S=46,V={2}:\";$K$1;C$1;$G$1)": 261,_x000D_
    "=RIK_AC(\"INF47__;INF13@E=0,S=3,G=0,T=0,P=0:@R=B,S=2,V={0}:R=C,S=1,V={1}:R=D,S=46,V={2}:\";$K$1;$C$1;$G$1)": 262,_x000D_
    "=RIK_AC(\"INF47__;INF13@E=0,S=46,G=0,T=0,P=0:@R=B,S=2,V={0}:R=C,S=1,V={1}:\";$K$1;C$1)": 263,_x000D_
    "=RIK_AC(\"INF47__;INF14@E=1,S=60|66,G=0,T=0,P=0:@R=A,S=60|1,V={0}:R=B,S=60|46,V={1}:R=D,S=60|2,V={2}:\";C$1;$G$1;$K$1)": 264,_x000D_
    "=RIK_AC(\"INF47__;INF14@E=1,S=60|68,G=0,T=0,P=0:@R=A,S=60|1,V={0}:R=B,S=60|46,V={1}:R=C,S=60|2,V={2}:\";$C$1;$G$1;$J$1)": 265,_x000D_
    "=RIK_AC(\"INF47__;INF13@E=0,S=58|3,G=0,T=0,P=0:@R=B,S=2,V={0}:R=C,S=1,V={1}:R=D,S=46,V={2}:\";$J$1;C$1;$G$1)": 266,_x000D_
    "=RIK_AC(\"INF47__;INF13@E=0,S=79,G=0,T=0,P=0:@R=B,S=2,V={0}:R=C,S=1,V={1}:R=D,S=46,V={2}:\";$J$1;$C$1;$G$1)": 267,_x000D_
    "=RIK_AC(\"INF47__;INF13@E=1,S=69,G=0,T=0,P=0:@R=A,S=2,V={0}:R=B,S=1,V={1}:R=C,S=46,V={2}:\";$J$1;$C$1;$G$1)": 268,_x000D_
    "=RIK_AC(\"INF47__;INF12@E=1,S=32|63,G=0,T=0,P=0:@R=A,S=32|1,V={0}:R=B,S=32|46,V={1}:R=C,S=32|2,V={2}:\";$C$1;$G$1;$J$1)": 269,_x000D_
    "=RIK_AC(\"INF47__;INF12@E=1,S=32|65,G=0,T=0,P=0:@R=A,S=32|1,V={0}:R=B,S=32|46,V={1}:R=C,S=32|2,V={2}:\";$C$1;$G$1;$J$1)": 270,_x000D_
    "=RIK_AC(\"INF47__;INF14@E=1,S=60|67,G=0,T=0,P=0:@R=A,S=60|1,V={0}:R=B,S=60|46,V={1}:R=D,S=60|2,V={2}:\";$C$1;$G$1;$J$1)": 271,_x000D_
    "=RIK_AC(\"INF47__;INF14@E=1,S=60|62,G=0,T=0,P=0:@R=A,S=60|1,V={0}:R=B,S=60|46,V={1}:R=D,S=60|2,V={2}:\";C$1;$G$1;$J$1)": 272,_x000D_
    "=RIK_AC(\"INF47__;INF14@E=1,S=60|64,G=0,T=0,P=0:@R=A,S=60|1,V={0}:R=B,S=60|46,V={1}:R=D,S=60|2,V={2}:\";C$1;$G$1;$J$1)": 273,_x000D_
    "=RIK_AC(\"INF47__;INF13@E=1,S=8,G=0,T=0,P=0:@R=A,S=2,V={0}:R=B,S=1,V={1}:R=C,S=46,V={2}:\";$J$1;$C$1;$G$1)": 274,_x000D_
    "=RIK_AC(\"INF47__;INF13@E=1,S=7,G=0,T=0,P=0:@R=A,S=2,V={0}:R=B,S=1,V={1}:R=C,S=46,V={2}:\";$J$1;$C$1;$G$1)": 275,_x000D_
    "=RIK_AC(\"INF47__;INF13@E=1,S=6,G=0,T=0,P=0:@R=A,S=2,V={0}:R=B,S=1,V={1}:R=C,S=46,V={2}:\";$J$1;$C$1;$G$1)": 276,_x000D_
    "=RIK_AC(\"INF47__;INF13@E=1,S=5,G=0,T=0,P=0:@R=A,S=2,V={0}:R=B,S=1,V={1}:R=C,S=46,V={2}:\";$J$1;$C$1;$G$1)": 277,_x000D_
    "=RIK_AC(\"INF47__;INF13@E=0,S=44,G=0,T=0,P=0:@R=B,S=2,V={0}:R=C,S=1,V={1}:R=D,S=46,V={2}:\";$J$1;$C$1;$G$1)": 278,_x000D_
    "=RIK_AC(\"INF47__;INF13@E=0,S=48,G=0,T=0,P=0:@R=B,S=2,V={0}:R=C,S=1,V={1}:R=D,S=46,V={2}:\";$J$1;C$1;$G$1)": 279,_x000D_
    "=RIK_AC(\"INF47__;INF13@E=0,S=3,G=0,T=0,P=0:@R=B,S=2,V={0}:R=C,S=1,V={1}:R=D,S=46,V={2}:\";$J$1;$C$1;$G$1)": 280,_x000D_
    "=RIK_AC(\"INF47__;INF13@E=0,S=46,G=0,T=0,P=0:@R=B,S=2,V={0}:R=C,S=1,V={1}:\";$J$1;C$1)": 281,_x000D_
    "=RIK_AC(\"INF47__;INF14@E=1,S=60|66,G=0,T=0,P=0:@R=A,S=60|1,V={0}:R=B,S=60|46,V={1}:R=D,S=60|2,V={2}:\";C$1;$G$1;$J$1)": 282,_x000D_
    "=RIK_AC(\"INF47__;INF13@E=0,S=50,G=0,T=0,P=0:@R=A,S=2,V={0}:R=B,S=1,V={1}:R=C,S=46,V={2}:\";$J$1;C$1;$G$1)": 283,_x000D_
    "=RIK_AC(\"INF47__;INF13@E=0,S=41,G=0,T=0,P=0:@R=A,S=2,V={0}:R=B,S=1,V={1}:R=C,S=46,V={2}:\";$J$1;C$1;$G$1)": 284,_x000D_
    "=RIK_AC(\"INF47__;INF13@E=0,S=55,G=0,T=0,P=0:@R=A,S=2,V={0}:R=B,S=1,V={1}:R=C,S=46,V={2}:\";$J$1;C$1;$G$1)": 285,_x000D_
    "=RIK_AC(\"INF47__;INF13@E=1,S=69,G=0,T=0,P=0:@R=A,S=2,V={0}:R=B,S=1,V={1}:R=C,S=46,V={2}:\";$M$1;$C$1;$G$1)": 286,_x000D_
    "=RIK_AC(\"INF47__;INF14@E=1,S=60|68,G=0,T=0,P=0:@R=A,S=60|1,V={0}:R=B,S=60|46,V={1}:R=C,S=60|2,V={2}:\";$C$1;$G$1;$M$1)": 287,_x000D_
    "=RIK_AC(\"INF47__;INF12@E=1,S=32|63,G=0,T=0,P=0:@R=A,S=32|1,V={0}:R=B,S=32|46,V={1}:R=C,S=32|2,V={2}:\";$C$1;$G$1;$M$1)": 288,_x000D_
    "=RIK_AC(\"INF47__;INF12@E=1,S=32|65,G=0,T=0,P=0:@R=A,S=32|1,V={0}:R=B,S=32|46,V={1}:R=C,S=32|2,V={2}:\";$C$1;$G$1;$M$1)": 289,_x000D_
    "=RIK_AC(\"INF47__;INF14@E=1,S=60|67,G=0,T=0,P=0:@R=A,S=60|1,V={0}:R=B,S=60|46,V={1}:R=D,S=60|2,V={2}:\";$C$1;$G$1;$M$1)": 290,_x000D_
    "=RIK_AC(\"INF47__;INF14@E=1,S=60|62,G=0,T=0,P=0:@R=A,S=60|1,V={0}:R=B,S=60|46,V={1}:R=D,S=60|2,V={2}:\";C$1;$G$1;$M$1)": 291,_x000D_
    "=RIK_AC(\"INF47__;INF14@E=1,S=60|64,G=0,T=0,P=0:@R=A,S=60|1,V={0}:R=B,S=60|46,V={1}:R=D,S=60|2,V={2}:\";C$1;$G$1;$M$1)": 292,_x000D_
    "=RIK_AC(\"INF47__;INF14@E=1,S=60|66,G=0,T=0,P=0:@R=A,S=60|1,V={0}:R=B,S=60|46,V={1}:R=D,S=60|2,V={2}:\";C$1;$G$1;$M$1)": 293,_x000D_
    "=RIK_AC(\"INF47__;INF13@E=1,S=8,G=0,T=0,P=0:@R=A,S=2,V={0}:R=B,S=1,V={1}:R=C,S=46,V={2}:\";$M$1;$C$1;$G$1)": 294,_x000D_
    "=RIK_AC(\"INF47__;INF13@E=1,S=7,G=0,T=0,P=0:@R=A,S=2,V={0}:R=B,S=1,V={1}:R=C,S=46,V={2}:\";$M$1;$C$1;$G$1)": 295,_x000D_
    "=RIK_AC(\"INF47__;INF13@E=1,S=6,G=0,T=0,P=0:@R=A,S=2,V={0}:R=B,S=1,V={1}:R=C,S=46,V={2}:\";$M$1;$C$1;$G$1)": 296,_x000D_
    "=RIK_AC(\"INF47__;INF13@E=1,S=5,G=0,T=0,P=0:@R=A,S=2,V={0}:R=B,S=1,V={1}:R=C,S=46,V={2}:\";$M$1;$C$1;$G$1)": 297,_x000D_
    "=RIK_AC(\"INF47__;INF13@E=0,S=55,G=0,T=0,P=0:@R=A,S=2,V={0}:R=B,S=1,V={1}:R=C,S=46,V={2}:\";$M$1;C$1;$G$1)": 298,_x000D_
    "=RIK_AC(\"INF47__;INF13@E=0,S=41,G=0,T=0,P=0:@R=A,S=2,V={0}:R=B,S=1,V={1}:R=C,S=46,V={2}:\";$M$1;C$1;$G$1)": 299,_x000D_
    "=RIK_AC(\"INF47__;INF13@E=0,S=44,G=0,T=0,P=0:@R=B,S=2,V={0}:R=C,S=1,V={1}:R=D,S=46,V={2}:\";$M$1;$C$1;$G$1)": 300,_x000D_
    "=RIK_AC(\"INF47__;INF13@E=0,S=48,G=0,T=0,P=0:@R=B,S=2,V={0}:R=C,S=1,V={1}:R=D,S=46,V={2}:\";$M$1;C$1;$G$1)": 301,_x000D_
    "=RIK_AC(\"INF47__;INF13@E=0,S=79,G=0,T=0,P=0:@R=B,S=2,V={0}:R=C,S=1,V={1}:R=D,S=46,V={2}:\";$M$1;$C$1;$G$1)": 302,_x000D_
    "=RIK_AC(\"INF47__;INF13@E=0,S=3,G=0,T=0,P=0:@R=B,S=2,V={0}:R=C,S=1,V={1}:R=D,S=46,V={2}:\";$M$1;$C$1;$G$1)": 303,_x000D_
    "=RIK_AC(\"INF47__;INF13@E=0,S=46,G=0,T=0,P=0:@R=B,S=2,V={0}:R=C,S=1,V={1}:\";$M$1;C$1)": 304,_x000D_
    "=RIK_AC(\"INF47__;INF13@E=0,S=58|3,G=0,T=0,P=0:@R=B,S=2,V={0}:R=C,S=1,V={1}:R=D,S=46,V={2}:\";$M$1;C$1;$G$1)": 305,_x000D_
    "=RIK_AC(\"INF47__;INF13@E=0,S=50,G=0,T=0,P=0:@R=A,S=2,V={0}:R=B,S=1,V={1}:R=C,S=46,V={2}:\";$M$1;C$1;$G$1)": 306_x000D_
  },_x000D_
  "ItemPool": {_x000D_
    "Items": {_x000D_
      "1": {_x000D_
        "$type": "Inside.Core.Formula.Definition.DefinitionAC, Inside.Core.Formula",_x000D_
        "ID": 1,_x000D_
        "Results": [_x000D_
          [_x000D_
            "Assise Siège"_x000D_
          ]_x000D_
        ],_x000D_
        "Statistics": {_x000D_
          "CreationDate": "2019-02-04T12:31:52.2248937+01:00",_x000D_
          "LastRefreshDate": "2018-01-17T15:09:30.5972534+01:00",_x000D_
          "TotalRefreshCount": 34,_x000D_
          "CustomInfo": {}_x000D_
        }_x000D_
      },_x000D_
      "2": {_x000D_
        "$type": "Inside.Core.Formula.Definition.DefinitionAC, Inside.Core.Formula",_x000D_
        "ID": 2,_x000D_
        "Results": [_x000D_
          [_x000D_
            ""_x000D_
          ]_x000D_
        ],_x000D_
        "Statistics": {_x000D_
          "CreationDate": "2019-02-04T12:31:52.2598715+01:00",_x000D_
          "LastRefreshDate": "2018-01-17T15:09:35.8365812+01:00",_x000D_
          "TotalRefreshCount": 38,_x000D_
          "CustomInfo": {}_x000D_
        }_x000D_
      },_x000D_
      "3": {_x000D_
        "$type": "Inside.Core.Formula.Definition.DefinitionAC, Inside.Core.Formula",_x000D_
        "ID": 3,_x000D_
        "Results": [_x000D_
          [_x000D_
            ""_x000D_
          ]_x000D_
        ],_x000D_
        "Statistics": {_x000D_
          "CreationDate": "2019-02-04T12:31:52.2598715+01:00",_x000D_
          "LastRefreshDate": "2018-01-17T15:09:35.8065751+01:00",_x000D_
          "TotalRefreshCount": 35,_x000D_
          "CustomInfo": {}_x000D_
        }_x000D_
      },_x000D_
      "4": {_x000D_
        "$type": "Inside.Core.Formula.Definition.DefinitionAC, Inside.Core.Formula",_x000D_
        "ID": 4,_x000D_
        "Results": [_x000D_
          [_x000D_
            50.0_x000D_
          ]_x000D_
        ],_x000D_
        "Statistics": {_x000D_
          "CreationDate": "2019-02-04T12:31:52.2598715+01:00",_x000D_
          "LastRefreshDate": "2018-01-17T15:09:35.7915779+01:00",_x000D_
          "TotalRefreshCount": 37,_x000D_
          "CustomInfo": {}_x000D_
        }_x000D_
      },_x000D_
      "5": {_x000D_
        "$type": "Inside.Core.Formula.Definition.DefinitionAC, Inside.Core.Formula",_x000D_
        "ID": 5,_x000D_
        "Results": [_x000D_
          [_x000D_
            51.0_x000D_
          ]_x000D_
        ],_x000D_
        "Statistics": {_x000D_
          "CreationDate": "2019-02-04T12:31:52.2598715+01:00",_x000D_
          "LastRefreshDate": "2018-01-17T15:09:35.7537037+01:00",_x000D_
          "TotalRefreshCount": 33,_x000D_
          "CustomInfo": {}_x000D_
        }_x000D_
      },_x000D_
      "6": {_x000D_
        "$type": "Inside.Core.Formula.Definition.DefinitionAC, Inside.Core.Formula",_x000D_
        "ID": 6,_x000D_
        "Results": [_x000D_
          [_x000D_
            50.0_x000D_
          ]_x000D_
        ],_x000D_
        "Statistics": {_x000D_
          "CreationDate": "2019-02-04T12:31:52.2598715+01:00",_x000D_
          "LastRefreshDate": "2018-01-17T15:09:35.8284025+01:00",_x000D_
          "TotalRefreshCount": 34,_x000D_
          "CustomInfo": {}_x000D_
        }_x000D_
      },_x000D_
      "7": {_x000D_
        "$type": "Inside.Core.Formula.Definition.DefinitionAC, Inside.Core.Formula",_x000D_
        "ID": 7,_x000D_
        "Results": [_x000D_
          [_x000D_
            1.0_x000D_
          ]_x000D_
        ],_x000D_
        "Statistics": {_x000D_
          "CreationDate": "2019-02-04T12:31:52.2598715+01:00",_x000D_
          "LastRefreshDate": "2018-01-17T15:09:35.8025851+01:00",_x000D_
          "TotalRefreshCount": 59,_x000D_
          "CustomInfo": {}_x000D_
        }_x000D_
      },_x000D_
      "8": {_x000D_
        "$type": "Inside.Core.Formula.Definition.DefinitionAC, Inside.Core.Formula",_x000D_
        "ID": 8,_x000D_
        "Results": [_x000D_
          [_x000D_
            0.0_x000D_
          ]_x000D_
        ],_x000D_
        "Statistics": {_x000D_
          "CreationDate": "2019-02-04T12:31:52.2598715+01:00",_x000D_
          "LastRefreshDate": "2018-01-17T15:09:35.785598+01:00",_x000D_
          "TotalRefreshCount": 32,_x000D_
          "CustomInfo": {}_x000D_
        }_x000D_
      },_x000D_
      "9": {_x000D_
        "$type": "Inside.Core.Formula.Definition.DefinitionAC, Inside.Core.Formula",_x000D_
        "ID": 9,_x000D_
        "Results": [_x000D_
          [_x000D_
            12479.7_x000D_
          ]_x000D_
        ],_x000D_
        "Statistics": {_x000D_
          "CreationDate": "2019-02-04T12:31:52.2598715+01:00",_x000D_
          "LastRefreshDate": "2018-01-17T15:09:35.7795736+01:00",_x000D_
          "TotalRefreshCount": 33,_x000D_
          "CustomInfo": {}_x000D_
        }_x000D_
      },_x000D_
      "10": {_x000D_
        "$type": "Inside.Core.Formula.Definition.DefinitionAC, Inside.Core.Formula",_x000D_
        "ID": 10,_x000D_
        "Results": [_x000D_
          [_x000D_
            249.594_x000D_
          ]_x000D_
        ],_x000D_
        "Statistics": {_x000D_
          "CreationDate": "2019-02-04T12:31:52.2598715+01:00",_x000D_
          "LastRefreshDate": "2018-01-17T15:09:35.7485692+01:00",_x000D_
          "TotalRefreshCount": 33,_x000D_
          "CustomInfo": {}_x000D_
        }_x000D_
      },_x000D_
      "11": {_x000D_
        "$type": "Inside.Core.Formula.Definition.DefinitionAC, Inside.Core.Formula",_x000D_
        "ID": 11,_x000D_
        "Results": [_x000D_
          [_x000D_
            12479.7_x000D_
          ]_x000D_
        ],_x000D_
        "Statistics": {_x000D_
          "CreationDate": "2019-02-04T12:31:52.2598715+01:00",_x000D_
          "LastRefreshDate": "2018-01-17T12:00:52.7266086+01:00",_x000D_
          "TotalRefreshCount": 2,_x000D_
          "CustomInfo": {}_x000D_
        }_x000D_
      },_x000D_
      "12": {_x000D_
        "$type": "Inside.Core.Formula.Definition.DefinitionAC, Inside.Core.Formula",_x000D_
        "ID": 12,_x000D_
        "Results": [_x000D_
          [_x000D_
            206.4762_x000D_
          ]_x000D_
        ],_x000D_
        "Statistics": {_x000D_
          "CreationDate": "2019-02-04T12:31:52.2598715+01:00",_x000D_
          "LastRefreshDate": "2018-01-17T15:09:35.8225784+01:00",_x000D_
          "TotalRefreshCount": 30,_x000D_
          "CustomInfo": {}_x000D_
        }_x000D_
      },_x000D_
      "13": {_x000D_
        "$type": "Inside.Core.Formula.Definition.DefinitionAC, Inside.Core.Formula",_x000D_
        "ID": 13,_x000D_
        "Results": [_x000D_
          [_x000D_
            10323.81_x000D_
          ]_x000D_
        ],_x000D_
        "Statistics": {_x000D_
          "CreationDate": "2019-02-04T12:31:52.2598715+01:00",_x000D_
          "LastRefreshDate": "2018-01-17T12:02:23.7829887+01:00",_x000D_
          "TotalRefreshCount": 2,_x000D_
          "CustomInfo": {}_x000D_
        }_x000D_
      },_x000D_
      "14": {_x000D_
        "$type": "Inside.Core.Formula.Definition.DefinitionAC, Inside.Core.Formula",_x000D_
        "ID": 14,_x000D_
        "Results": [_x000D_
          [_x000D_
            249.59_x000D_
          ]_x000D_
        ],_x000D_
        "Statistics": {_x000D_
          "CreationDate": "2019-02-04T12:31:52.2598715+01:00",_x000D_
          "LastRefreshDate": "2018-01-17T15:09:35.7363235+01:00",_x000D_
          "TotalRefreshCount": 31,_x000D_
          "CustomInfo": {}_x000D_
        }_x000D_
      },_x000D_
      "15": {_x000D_
        "$type": "Inside.Core.Formula.Definition.DefinitionAC, Inside.Core.Formula",_x000D_
        "ID": 15,_x000D_
        "Results": [_x000D_
          [_x000D_
            10323.81_x000D_
          ]_x000D_
        ],_x000D_
        "Statistics": {_x000D_
          "CreationDate": "2019-02-04T12:31:52.2608709+01:00",_x000D_
          "LastRefreshDate": "2018-01-17T15:09:35.743567+01:00",_x000D_
          "TotalRefreshCount": 31,_x000D_
          "CustomInfo": {}_x000D_
        }_x000D_
      },_x000D_
      "16": {_x000D_
        "$type": "Inside.Core.Formula.Definition.DefinitionAC, Inside.Core.Formula",_x000D_
        "ID": 16,_x000D_
        "Results": [_x000D_
          [_x000D_
            3665.5_x000D_
          ]_x000D_
        ],_x000D_
        "Statistics": {_x000D_
          "CreationDate": "2019-02-04T12:31:52.2608709+01:00",_x000D_
          "LastRefreshDate": "2018-01-17T15:09:35.7322366+01:00",_x000D_
          "TotalRefreshCount": 33,_x000D_
          "CustomInfo": {}_x000D_
        }_x000D_
      },_x000D_
      "17": {_x000D_
        "$type": "Inside.Core.Formula.Definition.DefinitionAC, Inside.Core.Formula",_x000D_
        "ID": 17,_x000D_
        "Results": [_x000D_
          [_x000D_
            3738.81_x000D_
          ]_x000D_
        ],_x000D_
        "Statistics": {_x000D_
          "CreationDate": "2019-02-04T12:31:52.2608709+01:00",_x000D_
          "LastRefreshDate": "2018-01-17T15:09:35.7601714+01:00",_x000D_
          "TotalRefreshCount": 26,_x000D_
          "CustomInfo": {}_x000D_
        }_x000D_
      },_x000D_
      "18": {_x000D_
        "$type": "Inside.Core.Formula.Definition.DefinitionAC, Inside.Core.Formula",_x000D_
        "ID": 18,_x000D_
        "Results": [_x000D_
          [_x000D_
            7360.0_x000D_
          ]_x000D_
        ],_x000D_
        "Statistics": {_x000D_
          "CreationDate": "2019-02-04T12:31:52.2608709+01:00",_x000D_
          "LastRefreshDate": "2018-01-17T15:09:35.8175762+01:00",_x000D_
          "TotalRefreshCount": 26,_x000D_
          "CustomInfo": {}_x000D_
        }_x000D_
      },_x000D_
      "19": {_x000D_
        "$type": "Inside.Core.Formula.Definition.DefinitionAC, Inside.Core.Formula",_x000D_
        "ID": 19,_x000D_
        "Results": [_x000D_
          [_x000D_
            5615.0_x000D_
          ]_x000D_
        ],_x000D_
        "Statistics": {_x000D_
          "CreationDate": "2019-02-04T12:31:52.2608709+01:00",_x000D_
          "LastRefreshDate": "2018-01-17T15:09:35.7272633+01:00",_x000D_
          "TotalRefreshCount": 26,_x000D_
          "CustomInfo": {}_x000D_
        }_x000D_
      },_x000D_
      "20": {_x000D_
        "$type": "Inside.Core.Formula.Definition.DefinitionAC, Inside.Core.Formula",_x000D_
        "ID": 20,_x000D_
        "Results": [_x000D_
          [_x000D_
            1454.2_x000D_
          ]_x000D_
        ],_x000D_
        "Statistics": {_x000D_
          "CreationDate": "2019-02-04T12:31:52.2608709+01:00",_x000D_
          "LastRefreshDate": "2018-01-17T15:09:35.801577+01:00",_x000D_
          "TotalRefreshCount": 26,_x000D_
          "CustomInfo": {}_x000D_
        }_x000D_
      },_x000D_
      "21": {_x000D_
        "$type": "Inside.Core.Formula.Definition.DefinitionAC, Inside.Core.Formula",_x000D_
        "ID": 21,_x000D_
        "Results": [_x000D_
          [_x000D_
            970.0_x000D_
          ]_x000D_
        ],_x000D_
        "Statistics": {_x000D_
          "CreationDate": "2019-02-04T12:31:52.2608709+01:00",_x000D_
          "LastRefreshDate": "2018-01-17T15:09:35.8125759+01:00",_x000D_
          "TotalRefreshCount": 27,_x000D_
          "CustomInfo": {}_x000D_
        }_x000D_
      },_x000D_
      "22": {_x000D_
        "$type": "Inside.Core.Formula.Definition.DefinitionAC, Inside.Core.Formula",_x000D_
        "ID": 22,_x000D_
        "Results": [_x000D_
          [_x000D_
            0.0_x000D_
          ]_x000D_
        ],_x000D_
        "Statistics": {_x000D_
          "CreationDate": "2019-02-04T12:31:52.2608709+01:00",_x000D_
          "LastRefreshDate": "2018-01-17T15:09:35.7965775+01:00",_x000D_
          "TotalRefreshCount": 26,_x000D_
          "CustomInfo": {}_x000D_
        }_x000D_
      },_x000D_
      "23": {_x000D_
        "$type": "Inside.Core.Formula.Definition.DefinitionAC, Inside.Core.Formula",_x000D_
        "ID": 23,_x000D_
        "Results": [_x000D_
          [_x000D_
            3665.5_x000D_
          ]_x000D_
        ],_x000D_
        "Statistics": {_x000D_
          "CreationDate": "2019-02-04T12:31:52.2608709+01:00",_x000D_
          "LastRefreshDate": "2018-02-19T17:53:41.7530485+01:00",_x000D_
          "TotalRefreshCount": 1,_x000D_
          "CustomInfo": {}_x000D_
        }_x000D_
      },_x000D_
      "24": {_x000D_
        "$type": "Inside.Core.Formula.Definition.DefinitionAC, Inside.Core.Formula",_x000D_
        "ID": 24,_x000D_
        "Results": [_x000D_
          [_x000D_
            0.0_x000D_
          ]_x000D_
        ],_x000D_
        "Statistics": {_x000D_
          "CreationDate": "2019-02-04T12:31:52.2608709+01:00",_x000D_
          "LastRefreshDate": "2018-02-19T17:55:38.8114792+01:00",_x000D_
          "TotalRefreshCount": 1,_x000D_
          "CustomInfo": {}_x000D_
        }_x000D_
      },_x000D_
      "25": {_x000D_
        "$type": "Inside.Core.Formula.Definition.DefinitionAC, Inside.Core.Formula",_x000D_
        "ID": 25,_x000D_
        "Results": [_x000D_
          [_x000D_
            3665.5_x000D_
          ]_x000D_
        ],_x000D_
        "Statistics": {_x000D_
          "CreationDate": "2019-02-04T12:31:52.2608709+01:00",_x000D_
          "LastRefreshDate": "2018-02-19T18:14:54.152545+01:00",_x000D_
          "TotalRefreshCount": 3,_x000D_
          "CustomInfo": {}_x000D_
        }_x000D_
      },_x000D_
      "26": {_x000D_
        "$type": "Inside.Core.Formula.Definition.DefinitionAC, Inside.Core.Formula",_x000D_
        "ID": 26,_x000D_
        "Results": [_x000D_
          [_x000D_
            0.0_x000D_
          ]_x000D_
        ],_x000D_
        "Statistics": {_x000D_
          "CreationDate": "2019-02-04T12:31:52.2608709+01:00",_x000D_
          "LastRefreshDate": "2018-02-19T18:14:54.1147846+01:00",_x000D_
          "TotalRefreshCount": 2,_x000D_
          "CustomInfo": {}_x000D_
        }_x000D_
      },_x000D_
      "27": {_x000D_
        "$type": "Inside.Core.Formula.Definition.DefinitionAC, Inside.Core.Formula",_x000D_
        "ID": 27,_x000D_
        "Results": [_x000D_
          [_x000D_
            0.0_x000D_
          ]_x000D_
        ],_x000D_
        "Statistics": {_x000D_
          "CreationDate": "2019-02-04T12:31:52.2608709+01:00",_x000D_
          "LastRefreshDate": "2018-02-19T18:14:54.1147846+01:00",_x000D_
          "TotalRefreshCount": 2,_x000D_
          "CustomInfo": {}_x000D_
        }_x000D_
      },_x000D_
      "28": {_x000D_
        "$type": "Inside.Core.Formula.Definition.DefinitionAC, Inside.Core.Formula",_x000D_
        "ID": 28,_x000D_
        "Results": [_x000D_
          [_x000D_
            0.0_x000D_
          ]_x000D_
        ],_x000D_
        "Statistics": {_x000D_
          "CreationDate": "2019-02-04T12:31:52.2608709+01:00",_x000D_
          "LastRefreshDate": "2018-02-19T18:14:54.1344126+01:00",_x000D_
          "TotalRefreshCount": 2,_x000D_
          "CustomInfo": {}_x000D_
        }_x000D_
      },_x000D_
      "29": {_x000D_
        "$type": "Inside.Core.Formula.Definition.DefinitionAC, Inside.Core.Formula",_x000D_
        "ID": 29,_x000D_
        "Results": [_x000D_
          [_x000D_
            0.0_x000D_
          ]_x000D_
        ],_x000D_
        "Statistics": {_x000D_
          "CreationDate": "2019-02-04T12:31:52.2608709+01:00",_x000D_
          "LastRefreshDate": "2018-02-19T18:14:54.1369148+01:00",_x000D_
          "TotalRefreshCount": 2,_x000D_
          "CustomInfo": {}_x000D_
        }_x000D_
      },_x000D_
      "30": {_x000D_
        "$type": "Inside.Core.Formula.Definition.DefinitionAC, Inside.Core.Formula",_x000D_
        "ID": 30,_x000D_
        "Results": [_x000D_
          [_x000D_
            0.0_x000D_
          ]_x000D_
        ],_x000D_
        "Statistics": {_x000D_
          "CreationDate": "2019-02-04T12:31:52.2608709+01:00",_x000D_
          "LastRefreshDate": "2018-02-19T18:14:54.1369148+01:00",_x000D_
          "TotalRefreshCount": 2,_x000D_
          "CustomInfo": {}_x000D_
        }_x000D_
      },_x000D_
      "31": {_x000D_
        "$type": "Inside.Core.Formula.Definition.DefinitionAC, Inside.Core.Formula",_x000D_
        "ID": 31,_x000D_
        "Results": [_x000D_
          [_x000D_
            0.0_x000D_
          ]_x000D_
        ],_x000D_
        "Statistics": {_x000D_
          "CreationDate": "2019-02-04T12:31:52.2608709+01:00",_x000D_
          "LastRefreshDate": "2018-02-19T18:14:54.1369148+01:00",_x000D_
          "TotalRefreshCount": 2,_x000D_
          "CustomInfo": {}_x000D_
        }_x000D_
      },_x000D_
      "32": {_x000D_
        "$type": "Inside.Core.Formula.Definition.DefinitionAC, Inside.Core.Formula",_x000D_
        "ID": 32,_x000D_
        "Results": [_x000D_
          [_x000D_
            ""_x000D_
          ]_x000D_
        ],_x000D_
        "Statistics": {_x000D_
          "CreationDate": "2019-02-04T12:31:52.2608709+01:00",_x000D_
          "LastRefreshDate": "2018-02-19T18:14:54.1631495+01:00",_x000D_
          "TotalRefreshCount": 2,_x000D_
          "CustomInfo": {}_x000D_
        }_x000D_
      },_x000D_
      "33": {_x000D_
        "$type": "Inside.Core.Formula.Definition.DefinitionAC, Inside.Core.Formula",_x000D_
        "ID": 33,_x000D_
        "Results": [_x000D_
          [_x000D_
            50.0_x000D_
          ]_x000D_
        ],_x000D_
        "Statistics": {_x000D_
          "CreationDate": "2019-02-04T12:31:52.2608709+01:00",_x000D_
          "LastRefreshDate": "2018-02-19T18:14:54.2520028+01:00",_x000D_
          "TotalRefreshCount": 2,_x000D_
          "CustomInfo": {}_x000D_
        }_x000D_
      },_x000D_
      "34": {_x000D_
        "$type": "Inside.Core.Formula.Definition.DefinitionAC, Inside.Core.Formula",_x000D_
        "ID": 34,_x000D_
        "Results": [_x000D_
          [_x000D_
            "Chaise"_x000D_
          ]_x000D_
        ],_x000D_
        "Statistics": {_x000D_
          "CreationDate": "2019-02-04T12:31:52.2608709+01:00",_x000D_
          "LastRefreshDate": "2018-03-05T15:26:50.6248663+01:00",_x000D_
          "TotalRefreshCount": 37,_x000D_
          "CustomInfo": {}_x000D_
        }_x000D_
      },_x000D_
      "35": {_x000D_
        "$type": "Inside.Core.Formula.Definition.DefinitionAC, Inside.Core.Formula",_x000D_
        "ID": 35,_x000D_
        "Results": [_x000D_
          [_x000D_
            50.0_x000D_
          ]_x000D_
        ],_x000D_
        "Statistics": {_x000D_
          "CreationDate": "2019-02-04T12:31:52.2608709+01:00",_x000D_
          "LastRefreshDate": "2018-02-19T18:14:54.2676279+01:00",_x000D_
          "TotalRefreshCount": 2,_x000D_
          "CustomInfo": {}_x000D_
        }_x000D_
      },_x000D_
      "36": {_x000D_
        "$type": "Inside.Core.Formula.Definition.DefinitionAC, Inside.Core.Formula",_x000D_
        "ID": 36,_x000D_
        "Results": [_x000D_
          [_x000D_
            1.0_x000D_
          ]_x000D_
        ],_x000D_
        "Statistics": {_x000D_
          "CreationDate": "2019-02-04T12:31:52.2608709+01:00",_x000D_
          "LastRefreshDate": "2018-02-19T18:14:54.3145037+01:00",_x000D_
          "TotalRefreshCount": 4,_x000D_
          "CustomInfo": {}_x000D_
        }_x000D_
      },_x000D_
      "37": {_x000D_
        "$type": "Inside.Core.Formula.Definition.DefinitionAC, Inside.Core.Formula",_x000D_
        "ID": 37,_x000D_
        "Results": [_x000D_
          [_x000D_
            0.0_x000D_
          ]_x000D_
        ],_x000D_
        "Statistics": {_x000D_
          "CreationDate": "2019-02-04T12:31:52.2608709+01:00",_x000D_
          "LastRefreshDate": "2018-02-19T18:14:54.2832347+01:00",_x000D_
          "TotalRefreshCount": 2,_x000D_
          "CustomInfo": {}_x000D_
        }_x000D_
      },_x000D_
      "38": {_x000D_
        "$type": "Inside.Core.Formula.Definition.DefinitionAC, Inside.Core.Formula",_x000D_
        "ID": 38,_x000D_
        "Results": [_x000D_
          [_x000D_
            0.0_x000D_
          ]_x000D_
        ],_x000D_
        "Statistics": {_x000D_
          "CreationDate": "2019-02-04T12:31:52.2608709+01:00",_x000D_
          "LastRefreshDate": "2018-02-19T18:14:54.2832347+01:00",_x000D_
          "TotalRefreshCount": 2,_x000D_
          "CustomInfo": {}_x000D_
        }_x000D_
      },_x000D_
      "39": {_x000D_
        "$type": "Inside.Core.Formula.Definition.DefinitionAC, Inside.Core.Formula",_x000D_
        "ID": 39,_x000D_
        "Results": [_x000D_
          [_x000D_
            ""_x000D_
          ]_x000D_
        ],_x000D_
        "Statistics": {_x000D_
          "CreationDate": "2019-02-04T12:31:52.2608709+01:00",_x000D_
          "LastRefreshDate": "2018-02-19T18:14:54.2832347+01:00",_x000D_
          "TotalRefreshCount": 2,_x000D_
          "CustomInfo": {}_x000D_
        }_x000D_
      },_x000D_
      "40": {_x000D_
        "$type": "Inside.Core.Formula.Definition.DefinitionAC, Inside.Core.Formula",_x000D_
        "ID": 40,_x000D_
        "Results": [_x000D_
          [_x000D_
            51.0_x000D_
          ]_x000D_
        ],_x000D_
        "Statistics": {_x000D_
          "CreationDate": "2019-02-04T12:31:52.2608709+01:00",_x000D_
          "LastRefreshDate": "2018-02-19T18:14:54.2988585+01:00",_x000D_
          "TotalRefreshCount": 2,_x000D_
          "CustomInfo": {}_x000D_
        }_x000D_
      },_x000D_
      "41": {_x000D_
        "$type": "Inside.Core.Formula.Definition.DefinitionAC, Inside.Core.Formula",_x000D_
        "ID": 41,_x000D_
        "Results": [_x000D_
          [_x000D_
            ""_x000D_
          ]_x000D_
        ],_x000D_
        "Statistics": {_x000D_
          "CreationDate": "2019-02-04T12:31:52.2608709+01:00",_x000D_
          "LastRefreshDate": "2018-03-05T15:26:50.5948224+01:00",_x000D_
          "TotalRefreshCount": 27,_x000D_
          "CustomInfo": {}_x000D_
        }_x000D_
      },_x000D_
      "42": {_x000D_
        "$type": "Inside.Core.Formula.Definition.DefinitionAC, Inside.Core.Formula",_x000D_
        "ID": 42,_x000D_
        "Results": [_x000D_
          [_x000D_
            0.0_x000D_
          ]_x000D_
        ],_x000D_
        "Statistics": {_x000D_
          "CreationDate": "2019-02-04T12:31:52.2608709+01:00",_x000D_
          "LastRefreshDate": "2018-02-19T18:14:54.3145037+01:00",_x000D_
          "TotalRefreshCount": 2,_x000D_
          "CustomInfo": {}_x000D_
        }_x000D_
      },_x000D_
      "43": {_x000D_
        "$type": "Inside.Core.Formula.Definition.DefinitionAC, Inside.Core.Formula",_x000D_
        "ID": 43,_x000D_
        "Results": [_x000D_
          [_x000D_
            0.0_x000D_
          ]_x000D_
        ],_x000D_
        "Statistics": {_x000D_
          "CreationDate": "2019-02-04T12:31:52.263872+01:00",_x000D_
          "LastRefreshDate": "2018-02-19T18:14:54.3145037+01:00",_x000D_
          "TotalRefreshCount": 2,_x000D_
          "CustomInfo": {}_x000D_
        }_x000D_
      },_x000D_
      "44": {_x000D_
        "$type": "Inside.Core.Formula.Definition.DefinitionAC, Inside.Core.Formula",_x000D_
        "ID": 44,_x000D_
        "Results": [_x000D_
          [_x000D_
            3665.5_x000D_
          ]_x000D_
        ],_x000D_
        "Statistics": {_x000D_
          "CreationDate": "2019-02-04T12:31:52.263872+01:00",_x000D_
          "LastRefreshDate": "2018-02-19T18:20:39.7549325+01:00",_x000D_
          "TotalRefreshCount": 2,_x000D_
          "CustomInfo": {}_x000D_
        }_x000D_
      },_x000D_
      "45": {_x000D_
        "$type": "Inside.Core.Formula.Definition.DefinitionAC, Inside.Core.Formula",_x000D_
        "ID": 45,_x000D_
        "Results": [_x000D_
          [_x000D_
            0.0_x000D_
          ]_x000D_
        ],_x000D_
        "Statistics": {_x000D_
          "CreationDate": "2019-02-04T12:31:52.263872+01:00",_x000D_
          "LastRefreshDate": "2018-02-19T18:20:13.7992686+01:00",_x000D_
          "TotalRefreshCount": 1,_x000D_
          "CustomInfo": {}_x000D_
        }_x000D_
      },_x000D_
      "46": {_x000D_
        "$type": "Inside.Core.Formula.Definition.DefinitionAC, Inside.Core.Formula",_x000D_
        "ID": 46,_x000D_
        "Results": [_x000D_
          [_x000D_
            0.0_x000D_
          ]_x000D_
        ],_x000D_
        "Statistics": {_x000D_
          "CreationDate": "2019-02-04T12:31:52.263872+01:00",_x000D_
          "LastRefreshDate": "2018-02-19T18:20:37.3328617+01:00",_x000D_
          "TotalRefreshCount": 2,_x000D_
          "CustomInfo": {}_x000D_
        }_x000D_
      },_x000D_
      "47": {_x000D_
        "$type": "Inside.Core.Formula.Definition.DefinitionAC, Inside.Core.Formula",_x000D_
        "ID": 47,_x000D_
        "Results": [_x000D_
          [_x000D_
            7360.0_x000D_
          ]_x000D_
        ],_x000D_
        "Statistics": {_x000D_
          "CreationDate": "2019-02-04T12:31:52.263872+01:00",_x000D_
          "LastRefreshDate": "2018-02-19T18:20:51.882443+01:00",_x000D_
          "TotalRefreshCount": 2,_x000D_
          "CustomInfo": {}_x000D_
        }_x000D_
      },_x000D_
      "48": {_x000D_
        "$type": "Inside.Core.Formula.Definition.DefinitionAC, Inside.Core.Formula",_x000D_
        "ID": 48,_x000D_
        "Results": [_x000D_
          [_x000D_
            1454.2_x000D_
          ]_x000D_
        ],_x000D_
        "Statistics": {_x000D_
          "CreationDate": "2019-02-04T12:31:52.2648699+01:00",_x000D_
          "LastRefreshDate": "2018-02-19T18:21:12.4168632+01:00",_x000D_
          "TotalRefreshCount": 2,_x000D_
          "CustomInfo": {}_x000D_
        }_x000D_
      },_x000D_
      "49": {_x000D_
        "$type": "Inside.Core.Formula.Definition.DefinitionAC, Inside.Core.Formula",_x000D_
        "ID": 49,_x000D_
        "Results": [_x000D_
          [_x000D_
            3738.81_x000D_
          ]_x000D_
        ],_x000D_
        "Statistics": {_x000D_
          "CreationDate": "2019-02-04T12:31:52.2648699+01:00",_x000D_
          "LastRefreshDate": "2018-02-19T18:23:08.5472993+01:00",_x000D_
          "TotalRefreshCount": 4,_x000D_
          "CustomInfo": {}_x000D_
        }_x000D_
      },_x000D_
      "50": {_x000D_
        "$type": "Inside.Core.Formula.Definition.DefinitionAC, Inside.Core.Formula",_x000D_
        "ID": 50,_x000D_
        "Results": [_x000D_
          [_x000D_
            815.0_x000D_
          ]_x000D_
        ],_x000D_
        "Statistics": {_x000D_
          "CreationDate": "2019-02-04T12:31:52.2648699+01:00",_x000D_
          "LastRefreshDate": "2018-02-19T18:23:24.8306311+01:00",_x000D_
          "TotalRefreshCount": 1,_x000D_
          "CustomInfo": {}_x000D_
        }_x000D_
      },_x000D_
      "51": {_x000D_
        "$type": "Inside.Core.Formula.Definition.DefinitionAC, Inside.Core.Formula",_x000D_
        "ID": 51,_x000D_
        "Results": [_x000D_
          [_x000D_
            10.0_x000D_
          ]_x000D_
        ],_x000D_
        "Statistics": {_x000D_
          "CreationDate": "2019-02-04T12:31:52.2648699+01:00",_x000D_
          "LastRefreshDate": "2018-02-19T18:23:43.4959946+01:00",_x000D_
          "TotalRefreshCount": 1,_x000D_
          "CustomInfo": {}_x000D_
        }_x000D_
      },_x000D_
      "52": {_x000D_
        "$type": "Inside.Core.Formula.Definition.DefinitionAC, Inside.Core.Formula",_x000D_
        "ID": 52,_x000D_
        "Results": [_x000D_
          [_x000D_
            0.0_x000D_
          ]_x000D_
        ],_x000D_
        "Statistics": {_x000D_
          "CreationDate": "2019-02-04T12:31:52.2648699+01:00",_x000D_
          "LastRefreshDate": "2018-02-19T18:27:35.6714292+01:00",_x000D_
          "TotalRefreshCount": 2,_x000D_
          "CustomInfo": {}_x000D_
        }_x000D_
      },_x000D_
      "53": {_x000D_
        "$type": "Inside.Core.Formula.Definition.DefinitionAC, Inside.Core.Formula",_x000D_
        "ID": 53,_x000D_
        "Results": [_x000D_
          [_x000D_
            12479.7_x000D_
          ]_x000D_
        ],_x000D_
        "Statistics": {_x000D_
          "CreationDate": "2019-02-04T12:31:52.2648699+01:00",_x000D_
          "LastRefreshDate": "2018-02-19T18:33:30.7719867+01:00",_x000D_
          "TotalRefreshCount": 3,_x000D_
          "CustomInfo": {}_x000D_
        }_x000D_
      },_x000D_
      "54": {_x000D_
        "$type": "Inside.Core.Formula.Definition.DefinitionAC, Inside.Core.Formula",_x000D_
        "ID": 54,_x000D_
        "Results": [_x000D_
          [_x000D_
            4563.81_x000D_
          ]_x000D_
        ],_x000D_
        "Statistics": {_x000D_
          "CreationDate": "2019-02-04T12:31:52.2648699+01:00",_x000D_
          "LastRefreshDate": "2018-02-19T18:33:41.2224426+01:00",_x000D_
          "TotalRefreshCount": 1,_x000D_
          "CustomInfo": {}_x000D_
        }_x000D_
      },_x000D_
      "55": {_x000D_
        "$type": "Inside.Core.Formula.Definition.DefinitionAC, Inside.Core.Formula",_x000D_
        "ID": 55,_x000D_
        "Results": [_x000D_
          [_x000D_
            50.0_x000D_
          ]_x000D_
        ],_x000D_
        "Statistics": {_x000D_
          "CreationDate": "2019-02-04T12:31:52.2648699+01:00",_x000D_
          "LastRefreshDate": "2018-02-19T18:40:07.7995153+01:00",_x000D_
          "TotalRefreshCount": 1,_x000D_
          "CustomInfo": {}_x000D_
        }_x000D_
      },_x000D_
      "56": {_x000D_
        "$type": "Inside.Core.Formula.Definition.DefinitionAC, Inside.Core.Formula",_x000D_
        "ID": 56,_x000D_
        "Results": [_x000D_
          [_x000D_
            51.0_x000D_
          ]_x000D_
        ],_x000D_
        "Statistics": {_x000D_
          "CreationDate": "2019-02-04T12:31:52.2648699+01:00",_x000D_
          "LastRefreshDate": "2018-02-19T18:40:17.0672833+01:00",_x000D_
          "TotalRefreshCount": 1,_x000D_
          "CustomInfo": {}_x000D_
        }_x000D_
      },_x000D_
      "57": {_x000D_
        "$type": "Inside.Core.Formula.Definition.DefinitionAC, Inside.Core.Formula",_x000D_
        "ID": 57,_x000D_
        "Results": [_x000D_
          [_x000D_
            50.0_x000D_
          ]_x000D_
        ],_x000D_
        "Statistics": {_x000D_
          "CreationDate": "2019-02-04T12:31:52.2648699+01:00",_x000D_
          "LastRefreshDate": "2018-02-19T18:40:23.2617599+01:00",_x000D_
          "TotalRefreshCount": 1,_x000D_
          "CustomInfo": {}_x000D_
        </t>
  </si>
  <si>
    <t>}_x000D_
      },_x000D_
      "58": {_x000D_
        "$type": "Inside.Core.Formula.Definition.DefinitionAC, Inside.Core.Formula",_x000D_
        "ID": 58,_x000D_
        "Results": [_x000D_
          [_x000D_
            1.0_x000D_
          ]_x000D_
        ],_x000D_
        "Statistics": {_x000D_
          "CreationDate": "2019-02-04T12:31:52.2648699+01:00",_x000D_
          "LastRefreshDate": "2018-02-19T18:40:31.9010953+01:00",_x000D_
          "TotalRefreshCount": 1,_x000D_
          "CustomInfo": {}_x000D_
        }_x000D_
      },_x000D_
      "59": {_x000D_
        "$type": "Inside.Core.Formula.Definition.DefinitionAC, Inside.Core.Formula",_x000D_
        "ID": 59,_x000D_
        "Results": [_x000D_
          [_x000D_
            3665.5_x000D_
          ]_x000D_
        ],_x000D_
        "Statistics": {_x000D_
          "CreationDate": "2019-02-04T12:31:52.2648699+01:00",_x000D_
          "LastRefreshDate": "2018-03-05T15:26:50.0072985+01:00",_x000D_
          "TotalRefreshCount": 29,_x000D_
          "CustomInfo": {}_x000D_
        }_x000D_
      },_x000D_
      "60": {_x000D_
        "$type": "Inside.Core.Formula.Definition.DefinitionAC, Inside.Core.Formula",_x000D_
        "ID": 60,_x000D_
        "Results": [_x000D_
          [_x000D_
            1454.2_x000D_
          ]_x000D_
        ],_x000D_
        "Statistics": {_x000D_
          "CreationDate": "2019-02-04T12:31:52.2648699+01:00",_x000D_
          "LastRefreshDate": "2018-03-05T15:26:50.5205157+01:00",_x000D_
          "TotalRefreshCount": 26,_x000D_
          "CustomInfo": {}_x000D_
        }_x000D_
      },_x000D_
      "61": {_x000D_
        "$type": "Inside.Core.Formula.Definition.DefinitionAC, Inside.Core.Formula",_x000D_
        "ID": 61,_x000D_
        "Results": [_x000D_
          [_x000D_
            7360.0_x000D_
          ]_x000D_
        ],_x000D_
        "Statistics": {_x000D_
          "CreationDate": "2019-02-04T12:31:52.2648699+01:00",_x000D_
          "LastRefreshDate": "2018-03-05T15:26:50.3114841+01:00",_x000D_
          "TotalRefreshCount": 25,_x000D_
          "CustomInfo": {}_x000D_
        }_x000D_
      },_x000D_
      "62": {_x000D_
        "$type": "Inside.Core.Formula.Definition.DefinitionAC, Inside.Core.Formula",_x000D_
        "ID": 62,_x000D_
        "Results": [_x000D_
          [_x000D_
            0.0_x000D_
          ]_x000D_
        ],_x000D_
        "Statistics": {_x000D_
          "CreationDate": "2019-02-04T12:31:52.2648699+01:00",_x000D_
          "LastRefreshDate": "2018-02-19T18:41:46.7667232+01:00",_x000D_
          "TotalRefreshCount": 1,_x000D_
          "CustomInfo": {}_x000D_
        }_x000D_
      },_x000D_
      "63": {_x000D_
        "$type": "Inside.Core.Formula.Definition.DefinitionAC, Inside.Core.Formula",_x000D_
        "ID": 63,_x000D_
        "Results": [_x000D_
          [_x000D_
            0.0_x000D_
          ]_x000D_
        ],_x000D_
        "Statistics": {_x000D_
          "CreationDate": "2019-02-04T12:31:52.2648699+01:00",_x000D_
          "LastRefreshDate": "2018-02-19T18:42:01.383563+01:00",_x000D_
          "TotalRefreshCount": 1,_x000D_
          "CustomInfo": {}_x000D_
        }_x000D_
      },_x000D_
      "64": {_x000D_
        "$type": "Inside.Core.Formula.Definition.DefinitionAC, Inside.Core.Formula",_x000D_
        "ID": 64,_x000D_
        "Results": [_x000D_
          [_x000D_
            3738.81_x000D_
          ]_x000D_
        ],_x000D_
        "Statistics": {_x000D_
          "CreationDate": "2019-02-04T12:31:52.2648699+01:00",_x000D_
          "LastRefreshDate": "2018-03-05T15:26:50.1410518+01:00",_x000D_
          "TotalRefreshCount": 27,_x000D_
          "CustomInfo": {}_x000D_
        }_x000D_
      },_x000D_
      "65": {_x000D_
        "$type": "Inside.Core.Formula.Definition.DefinitionAC, Inside.Core.Formula",_x000D_
        "ID": 65,_x000D_
        "Results": [_x000D_
          [_x000D_
            815.0_x000D_
          ]_x000D_
        ],_x000D_
        "Statistics": {_x000D_
          "CreationDate": "2019-02-04T12:31:52.2648699+01:00",_x000D_
          "LastRefreshDate": "2018-02-19T18:46:07.3137372+01:00",_x000D_
          "TotalRefreshCount": 2,_x000D_
          "CustomInfo": {}_x000D_
        }_x000D_
      },_x000D_
      "66": {_x000D_
        "$type": "Inside.Core.Formula.Definition.DefinitionAC, Inside.Core.Formula",_x000D_
        "ID": 66,_x000D_
        "Results": [_x000D_
          [_x000D_
            10.0_x000D_
          ]_x000D_
        ],_x000D_
        "Statistics": {_x000D_
          "CreationDate": "2019-02-04T12:31:52.2648699+01:00",_x000D_
          "LastRefreshDate": "2018-02-20T10:44:32.3140645+01:00",_x000D_
          "TotalRefreshCount": 3,_x000D_
          "CustomInfo": {}_x000D_
        }_x000D_
      },_x000D_
      "67": {_x000D_
        "$type": "Inside.Core.Formula.Definition.DefinitionAC, Inside.Core.Formula",_x000D_
        "ID": 67,_x000D_
        "Results": [_x000D_
          [_x000D_
            12479.7_x000D_
          ]_x000D_
        ],_x000D_
        "Statistics": {_x000D_
          "CreationDate": "2019-02-04T12:31:52.2648699+01:00",_x000D_
          "LastRefreshDate": "2018-02-19T18:46:27.5967484+01:00",_x000D_
          "TotalRefreshCount": 9,_x000D_
          "CustomInfo": {}_x000D_
        }_x000D_
      },_x000D_
      "68": {_x000D_
        "$type": "Inside.Core.Formula.Definition.DefinitionAC, Inside.Core.Formula",_x000D_
        "ID": 68,_x000D_
        "Results": [_x000D_
          [_x000D_
            4563.81_x000D_
          ]_x000D_
        ],_x000D_
        "Statistics": {_x000D_
          "CreationDate": "2019-02-04T12:31:52.2648699+01:00",_x000D_
          "LastRefreshDate": "2018-02-19T18:46:07.2964636+01:00",_x000D_
          "TotalRefreshCount": 4,_x000D_
          "CustomInfo": {}_x000D_
        }_x000D_
      },_x000D_
      "69": {_x000D_
        "$type": "Inside.Core.Formula.Definition.DefinitionAC, Inside.Core.Formula",_x000D_
        "ID": 69,_x000D_
        "Results": [_x000D_
          [_x000D_
            249.59_x000D_
          ]_x000D_
        ],_x000D_
        "Statistics": {_x000D_
          "CreationDate": "2019-02-04T12:31:52.2648699+01:00",_x000D_
          "LastRefreshDate": "2018-03-05T15:26:50.4038509+01:00",_x000D_
          "TotalRefreshCount": 27,_x000D_
          "CustomInfo": {}_x000D_
        }_x000D_
      },_x000D_
      "70": {_x000D_
        "$type": "Inside.Core.Formula.Definition.DefinitionAC, Inside.Core.Formula",_x000D_
        "ID": 70,_x000D_
        "Results": [_x000D_
          [_x000D_
            50.0_x000D_
          ]_x000D_
        ],_x000D_
        "Statistics": {_x000D_
          "CreationDate": "2019-02-04T12:31:52.2648699+01:00",_x000D_
          "LastRefreshDate": "2018-03-05T15:26:50.0413221+01:00",_x000D_
          "TotalRefreshCount": 28,_x000D_
          "CustomInfo": {}_x000D_
        }_x000D_
      },_x000D_
      "71": {_x000D_
        "$type": "Inside.Core.Formula.Definition.DefinitionAC, Inside.Core.Formula",_x000D_
        "ID": 71,_x000D_
        "Results": [_x000D_
          [_x000D_
            51.0_x000D_
          ]_x000D_
        ],_x000D_
        "Statistics": {_x000D_
          "CreationDate": "2019-02-04T12:31:52.2658719+01:00",_x000D_
          "LastRefreshDate": "2018-03-05T15:26:50.3697153+01:00",_x000D_
          "TotalRefreshCount": 24,_x000D_
          "CustomInfo": {}_x000D_
        }_x000D_
      },_x000D_
      "72": {_x000D_
        "$type": "Inside.Core.Formula.Definition.DefinitionAC, Inside.Core.Formula",_x000D_
        "ID": 72,_x000D_
        "Results": [_x000D_
          [_x000D_
            50.0_x000D_
          ]_x000D_
        ],_x000D_
        "Statistics": {_x000D_
          "CreationDate": "2019-02-04T12:31:52.2658719+01:00",_x000D_
          "LastRefreshDate": "2018-03-05T15:26:50.5465559+01:00",_x000D_
          "TotalRefreshCount": 24,_x000D_
          "CustomInfo": {}_x000D_
        }_x000D_
      },_x000D_
      "73": {_x000D_
        "$type": "Inside.Core.Formula.Definition.DefinitionAC, Inside.Core.Formula",_x000D_
        "ID": 73,_x000D_
        "Results": [_x000D_
          [_x000D_
            1.0_x000D_
          ]_x000D_
        ],_x000D_
        "Statistics": {_x000D_
          "CreationDate": "2019-02-04T12:31:52.2658719+01:00",_x000D_
          "LastRefreshDate": "2018-03-05T15:26:50.2091469+01:00",_x000D_
          "TotalRefreshCount": 24,_x000D_
          "CustomInfo": {}_x000D_
        }_x000D_
      },_x000D_
      "74": {_x000D_
        "$type": "Inside.Core.Formula.Definition.DefinitionAC, Inside.Core.Formula",_x000D_
        "ID": 74,_x000D_
        "Results": [_x000D_
          [_x000D_
            815.0_x000D_
          ]_x000D_
        ],_x000D_
        "Statistics": {_x000D_
          "CreationDate": "2019-02-04T12:31:52.2658719+01:00",_x000D_
          "LastRefreshDate": "2018-03-05T15:26:49.9661862+01:00",_x000D_
          "TotalRefreshCount": 25,_x000D_
          "CustomInfo": {}_x000D_
        }_x000D_
      },_x000D_
      "75": {_x000D_
        "$type": "Inside.Core.Formula.Definition.DefinitionAC, Inside.Core.Formula",_x000D_
        "ID": 75,_x000D_
        "Results": [_x000D_
          [_x000D_
            10.0_x000D_
          ]_x000D_
        ],_x000D_
        "Statistics": {_x000D_
          "CreationDate": "2019-02-04T12:31:52.2658719+01:00",_x000D_
          "LastRefreshDate": "2018-03-05T15:26:50.2421706+01:00",_x000D_
          "TotalRefreshCount": 24,_x000D_
          "CustomInfo": {}_x000D_
        }_x000D_
      },_x000D_
      "76": {_x000D_
        "$type": "Inside.Core.Formula.Definition.DefinitionAC, Inside.Core.Formula",_x000D_
        "ID": 76,_x000D_
        "Results": [_x000D_
          [_x000D_
            "FINI"_x000D_
          ]_x000D_
        ],_x000D_
        "Statistics": {_x000D_
          "CreationDate": "2019-02-04T12:31:52.2658719+01:00",_x000D_
          "LastRefreshDate": "2018-03-05T15:26:50.7531042+01:00",_x000D_
          "TotalRefreshCount": 14,_x000D_
          "CustomInfo": {}_x000D_
        }_x000D_
      },_x000D_
      "77": {_x000D_
        "$type": "Inside.Core.Formula.Definition.DefinitionAC, Inside.Core.Formula",_x000D_
        "ID": 77,_x000D_
        "Results": [_x000D_
          [_x000D_
            815.0_x000D_
          ]_x000D_
        ],_x000D_
        "Statistics": {_x000D_
          "CreationDate": "2019-02-04T12:31:52.2658719+01:00",_x000D_
          "LastRefreshDate": "2018-03-05T15:28:38.7335519+01:00",_x000D_
          "TotalRefreshCount": 1,_x000D_
          "CustomInfo": {}_x000D_
        }_x000D_
      },_x000D_
      "78": {_x000D_
        "$type": "Inside.Core.Formula.Definition.DefinitionAC, Inside.Core.Formula",_x000D_
        "ID": 78,_x000D_
        "Results": [_x000D_
          [_x000D_
            3665.5_x000D_
          ]_x000D_
        ],_x000D_
        "Statistics": {_x000D_
          "CreationDate": "2019-02-04T12:31:52.2658719+01:00",_x000D_
          "LastRefreshDate": "2018-03-05T15:28:38.7878573+01:00",_x000D_
          "TotalRefreshCount": 1,_x000D_
          "CustomInfo": {}_x000D_
        }_x000D_
      },_x000D_
      "79": {_x000D_
        "$type": "Inside.Core.Formula.Definition.DefinitionAC, Inside.Core.Formula",_x000D_
        "ID": 79,_x000D_
        "Results": [_x000D_
          [_x000D_
            50.0_x000D_
          ]_x000D_
        ],_x000D_
        "Statistics": {_x000D_
          "CreationDate": "2019-02-04T12:31:52.2658719+01:00",_x000D_
          "LastRefreshDate": "2018-03-05T15:28:38.8298861+01:00",_x000D_
          "TotalRefreshCount": 1,_x000D_
          "CustomInfo": {}_x000D_
        }_x000D_
      },_x000D_
      "80": {_x000D_
        "$type": "Inside.Core.Formula.Definition.DefinitionAC, Inside.Core.Formula",_x000D_
        "ID": 80,_x000D_
        "Results": [_x000D_
          [_x000D_
            3738.81_x000D_
          ]_x000D_
        ],_x000D_
        "Statistics": {_x000D_
          "CreationDate": "2019-02-04T12:31:52.2658719+01:00",_x000D_
          "LastRefreshDate": "2018-03-05T15:28:38.9067588+01:00",_x000D_
          "TotalRefreshCount": 1,_x000D_
          "CustomInfo": {}_x000D_
        }_x000D_
      },_x000D_
      "81": {_x000D_
        "$type": "Inside.Core.Formula.Definition.DefinitionAC, Inside.Core.Formula",_x000D_
        "ID": 81,_x000D_
        "Results": [_x000D_
          [_x000D_
            1.0_x000D_
          ]_x000D_
        ],_x000D_
        "Statistics": {_x000D_
          "CreationDate": "2019-02-04T12:31:52.2658719+01:00",_x000D_
          "LastRefreshDate": "2018-03-05T15:28:39.0066425+01:00",_x000D_
          "TotalRefreshCount": 1,_x000D_
          "CustomInfo": {}_x000D_
        }_x000D_
      },_x000D_
      "82": {_x000D_
        "$type": "Inside.Core.Formula.Definition.DefinitionAC, Inside.Core.Formula",_x000D_
        "ID": 82,_x000D_
        "Results": [_x000D_
          [_x000D_
            10.0_x000D_
          ]_x000D_
        ],_x000D_
        "Statistics": {_x000D_
          "CreationDate": "2019-02-04T12:31:52.2658719+01:00",_x000D_
          "LastRefreshDate": "2018-03-05T15:28:39.0793036+01:00",_x000D_
          "TotalRefreshCount": 1,_x000D_
          "CustomInfo": {}_x000D_
        }_x000D_
      },_x000D_
      "83": {_x000D_
        "$type": "Inside.Core.Formula.Definition.DefinitionAC, Inside.Core.Formula",_x000D_
        "ID": 83,_x000D_
        "Results": [_x000D_
          [_x000D_
            7360.0_x000D_
          ]_x000D_
        ],_x000D_
        "Statistics": {_x000D_
          "CreationDate": "2019-02-04T12:31:52.2658719+01:00",_x000D_
          "LastRefreshDate": "2018-03-05T15:28:39.150361+01:00",_x000D_
          "TotalRefreshCount": 1,_x000D_
          "CustomInfo": {}_x000D_
        }_x000D_
      },_x000D_
      "84": {_x000D_
        "$type": "Inside.Core.Formula.Definition.DefinitionAC, Inside.Core.Formula",_x000D_
        "ID": 84,_x000D_
        "Results": [_x000D_
          [_x000D_
            51.0_x000D_
          ]_x000D_
        ],_x000D_
        "Statistics": {_x000D_
          "CreationDate": "2019-02-04T12:31:52.2658719+01:00",_x000D_
          "LastRefreshDate": "2018-03-05T15:28:39.255442+01:00",_x000D_
          "TotalRefreshCount": 1,_x000D_
          "CustomInfo": {}_x000D_
        }_x000D_
      },_x000D_
      "85": {_x000D_
        "$type": "Inside.Core.Formula.Definition.DefinitionAC, Inside.Core.Formula",_x000D_
        "ID": 85,_x000D_
        "Results": [_x000D_
          [_x000D_
            249.59_x000D_
          ]_x000D_
        ],_x000D_
        "Statistics": {_x000D_
          "CreationDate": "2019-02-04T12:31:52.2658719+01:00",_x000D_
          "LastRefreshDate": "2018-03-05T15:28:39.3771458+01:00",_x000D_
          "TotalRefreshCount": 1,_x000D_
          "CustomInfo": {}_x000D_
        }_x000D_
      },_x000D_
      "86": {_x000D_
        "$type": "Inside.Core.Formula.Definition.DefinitionAC, Inside.Core.Formula",_x000D_
        "ID": 86,_x000D_
        "Results": [_x000D_
          [_x000D_
            1454.2_x000D_
          ]_x000D_
        ],_x000D_
        "Statistics": {_x000D_
          "CreationDate": "2019-02-04T12:31:52.2658719+01:00",_x000D_
          "LastRefreshDate": "2018-03-05T15:28:39.4534081+01:00",_x000D_
          "TotalRefreshCount": 1,_x000D_
          "CustomInfo": {}_x000D_
        }_x000D_
      },_x000D_
      "87": {_x000D_
        "$type": "Inside.Core.Formula.Definition.DefinitionAC, Inside.Core.Formula",_x000D_
        "ID": 87,_x000D_
        "Results": [_x000D_
          [_x000D_
            50.0_x000D_
          ]_x000D_
        ],_x000D_
        "Statistics": {_x000D_
          "CreationDate": "2019-02-04T12:31:52.2658719+01:00",_x000D_
          "LastRefreshDate": "2018-03-05T15:28:39.6205218+01:00",_x000D_
          "TotalRefreshCount": 1,_x000D_
          "CustomInfo": {}_x000D_
        }_x000D_
      },_x000D_
      "88": {_x000D_
        "$type": "Inside.Core.Formula.Definition.DefinitionAC, Inside.Core.Formula",_x000D_
        "ID": 88,_x000D_
        "Results": [_x000D_
          [_x000D_
            ""_x000D_
          ]_x000D_
        ],_x000D_
        "Statistics": {_x000D_
          "CreationDate": "2019-02-04T12:31:52.2658719+01:00",_x000D_
          "LastRefreshDate": "2018-03-05T15:28:39.9002088+01:00",_x000D_
          "TotalRefreshCount": 1,_x000D_
          "CustomInfo": {}_x000D_
        }_x000D_
      },_x000D_
      "89": {_x000D_
        "$type": "Inside.Core.Formula.Definition.DefinitionAC, Inside.Core.Formula",_x000D_
        "ID": 89,_x000D_
        "Results": [_x000D_
          [_x000D_
            "Chaise"_x000D_
          ]_x000D_
        ],_x000D_
        "Statistics": {_x000D_
          "CreationDate": "2019-02-04T12:31:52.2658719+01:00",_x000D_
          "LastRefreshDate": "2018-03-05T15:28:43.1263316+01:00",_x000D_
          "TotalRefreshCount": 1,_x000D_
          "CustomInfo": {}_x000D_
        }_x000D_
      },_x000D_
      "90": {_x000D_
        "$type": "Inside.Core.Formula.Definition.DefinitionAC, Inside.Core.Formula",_x000D_
        "ID": 90,_x000D_
        "Results": [_x000D_
          [_x000D_
            "FINI"_x000D_
          ]_x000D_
        ],_x000D_
        "Statistics": {_x000D_
          "CreationDate": "2019-02-04T12:31:52.2658719+01:00",_x000D_
          "LastRefreshDate": "2018-03-05T15:28:43.2003988+01:00",_x000D_
          "TotalRefreshCount": 1,_x000D_
          "CustomInfo": {}_x000D_
        }_x000D_
      },_x000D_
      "91": {_x000D_
        "$type": "Inside.Core.Formula.Definition.DefinitionAC, Inside.Core.Formula",_x000D_
        "ID": 91,_x000D_
        "Results": [_x000D_
          [_x000D_
            815.0_x000D_
          ]_x000D_
        ],_x000D_
        "Statistics": {_x000D_
          "CreationDate": "2019-02-04T12:31:52.2658719+01:00",_x000D_
          "LastRefreshDate": "2018-03-05T15:28:48.7607143+01:00",_x000D_
          "TotalRefreshCount": 1,_x000D_
          "CustomInfo": {}_x000D_
        }_x000D_
      },_x000D_
      "92": {_x000D_
        "$type": "Inside.Core.Formula.Definition.DefinitionAC, Inside.Core.Formula",_x000D_
        "ID": 92,_x000D_
        "Results": [_x000D_
          [_x000D_
            3665.5_x000D_
          ]_x000D_
        ],_x000D_
        "Statistics": {_x000D_
          "CreationDate": "2019-02-04T12:31:52.2668691+01:00",_x000D_
          "LastRefreshDate": "2018-03-05T15:28:48.7837318+01:00",_x000D_
          "TotalRefreshCount": 1,_x000D_
          "CustomInfo": {}_x000D_
        }_x000D_
      },_x000D_
      "93": {_x000D_
        "$type": "Inside.Core.Formula.Definition.DefinitionAC, Inside.Core.Formula",_x000D_
        "ID": 93,_x000D_
        "Results": [_x000D_
          [_x000D_
            50.0_x000D_
          ]_x000D_
        ],_x000D_
        "Statistics": {_x000D_
          "CreationDate": "2019-02-04T12:31:52.2668691+01:00",_x000D_
          "LastRefreshDate": "2018-03-05T15:28:48.8163548+01:00",_x000D_
          "TotalRefreshCount": 1,_x000D_
          "CustomInfo": {}_x000D_
        }_x000D_
      },_x000D_
      "94": {_x000D_
        "$type": "Inside.Core.Formula.Definition.DefinitionAC, Inside.Core.Formula",_x000D_
        "ID": 94,_x000D_
        "Results": [_x000D_
          [_x000D_
            3738.81_x000D_
          ]_x000D_
        ],_x000D_
        "Statistics": {_x000D_
          "CreationDate": "2019-02-04T12:31:52.2668691+01:00",_x000D_
          "LastRefreshDate": "2018-03-05T15:28:48.8493777+01:00",_x000D_
          "TotalRefreshCount": 1,_x000D_
          "CustomInfo": {}_x000D_
        }_x000D_
      },_x000D_
      "95": {_x000D_
        "$type": "Inside.Core.Formula.Definition.DefinitionAC, Inside.Core.Formula",_x000D_
        "ID": 95,_x000D_
        "Results": [_x000D_
          [_x000D_
            1.0_x000D_
          ]_x000D_
        ],_x000D_
        "Statistics": {_x000D_
          "CreationDate": "2019-02-04T12:31:52.2668691+01:00",_x000D_
          "LastRefreshDate": "2018-03-05T15:28:48.866388+01:00",_x000D_
          "TotalRefreshCount": 1,_x000D_
          "CustomInfo": {}_x000D_
        }_x000D_
      },_x000D_
      "96": {_x000D_
        "$type": "Inside.Core.Formula.Definition.DefinitionAC, Inside.Core.Formula",_x000D_
        "ID": 96,_x000D_
        "Results": [_x000D_
          [_x000D_
            10.0_x000D_
          ]_x000D_
        ],_x000D_
        "Statistics": {_x000D_
          "CreationDate": "2019-02-04T12:31:52.2668691+01:00",_x000D_
          "LastRefreshDate": "2018-03-05T15:28:48.8823997+01:00",_x000D_
          "TotalRefreshCount": 1,_x000D_
          "CustomInfo": {}_x000D_
        }_x000D_
      },_x000D_
      "97": {_x000D_
        "$type": "Inside.Core.Formula.Definition.DefinitionAC, Inside.Core.Formula",_x000D_
        "ID": 97,_x000D_
        "Results": [_x000D_
          [_x000D_
            7360.0_x000D_
          ]_x000D_
        ],_x000D_
        "Statistics": {_x000D_
          "CreationDate": "2019-02-04T12:31:52.2668691+01:00",_x000D_
          "LastRefreshDate": "2018-03-05T15:28:48.9049241+01:00",_x000D_
          "TotalRefreshCount": 1,_x000D_
          "CustomInfo": {}_x000D_
        }_x000D_
      },_x000D_
      "98": {_x000D_
        "$type": "Inside.Core.Formula.Definition.DefinitionAC, Inside.Core.Formula",_x000D_
        "ID": 98,_x000D_
        "Results": [_x000D_
          [_x000D_
            51.0_x000D_
          ]_x000D_
        ],_x000D_
        "Statistics": {_x000D_
          "CreationDate": "2019-02-04T12:31:52.2668691+01:00",_x000D_
          "LastRefreshDate": "2018-03-05T15:28:48.9279506+01:00",_x000D_
          "TotalRefreshCount": 1,_x000D_
          "CustomInfo": {}_x000D_
        }_x000D_
      },_x000D_
      "99": {_x000D_
        "$type": "Inside.Core.Formula.Definition.DefinitionAC, Inside.Core.Formula",_x000D_
        "ID": 99,_x000D_
        "Results": [_x000D_
          [_x000D_
            249.59_x000D_
          ]_x000D_
        ],_x000D_
        "Statistics": {_x000D_
          "CreationDate": "2019-02-04T12:31:52.2668691+01:00",_x000D_
          "LastRefreshDate": "2018-03-05T15:28:48.9569698+01:00",_x000D_
          "TotalRefreshCount": 1,_x000D_
          "CustomInfo": {}_x000D_
        }_x000D_
      },_x000D_
      "100": {_x000D_
        "$type": "Inside.Core.Formula.Definition.DefinitionAC, Inside.Core.Formula",_x000D_
        "ID": 100,_x000D_
        "Results": [_x000D_
          [_x000D_
            1454.2_x000D_
          ]_x000D_
        ],_x000D_
        "Statistics": {_x000D_
          "CreationDate": "2019-02-04T12:31:52.2668691+01:00",_x000D_
          "LastRefreshDate": "2018-03-05T15:28:49.0110289+01:00",_x000D_
          "TotalRefreshCount": 1,_x000D_
          "CustomInfo": {}_x000D_
        }_x000D_
      },_x000D_
      "101": {_x000D_
        "$type": "Inside.Core.Formula.Definition.DefinitionAC, Inside.Core.Formula",_x000D_
        "ID": 101,_x000D_
        "Results": [_x000D_
          [_x000D_
            50.0_x000D_
          ]_x000D_
        ],_x000D_
        "Statistics": {_x000D_
          "CreationDate": "2019-02-04T12:31:52.2668691+01:00",_x000D_
          "LastRefreshDate": "2018-03-05T15:28:49.0370464+01:00",_x000D_
          "TotalRefreshCount": 1,_x000D_
          "CustomInfo": {}_x000D_
        }_x000D_
      },_x000D_
      "102": {_x000D_
        "$type": "Inside.Core.Formula.Definition.DefinitionAC, Inside.Core.Formula",_x000D_
        "ID": 102,_x000D_
        "Results": [_x000D_
          [_x000D_
            ""_x000D_
          ]_x000D_
        ],_x000D_
        "Statistics": {_x000D_
          "CreationDate": "2019-02-04T12:31:52.2668691+01:00",_x000D_
          "LastRefreshDate": "2018-03-05T15:28:49.279727+01:00",_x000D_
          "TotalRefreshCount": 1,_x000D_
          "CustomInfo": {}_x000D_
        }_x000D_
      },_x000D_
      "103": {_x000D_
        "$type": "Inside.Core.Formula.Definition.DefinitionAC, Inside.Core.Formula",_x000D_
        "ID": 103,_x000D_
        "Results": [_x000D_
          [_x000D_
            "Chaise"_x000D_
          ]_x000D_
        ],_x000D_
        "Statistics": {_x000D_
          "CreationDate": "2019-02-04T12:31:52.2668691+01:00",_x000D_
          "LastRefreshDate": "2018-03-05T15:28:51.9541862+01:00",_x000D_
          "TotalRefreshCount": 1,_x000D_
          "CustomInfo": {}_x000D_
        }_x000D_
      },_x000D_
      "104": {_x000D_
        "$type": "Inside.Core.Formula.Definition.DefinitionAC, Inside.Core.Formula",_x000D_
        "ID": 104,_x000D_
        "Results": [_x000D_
          [_x000D_
            815.0_x000D_
          ]_x000D_
        ],_x000D_
        "Statistics": {_x000D_
          "CreationDate": "2019-02-04T12:31:52.2668691+01:00",_x000D_
          "LastRefreshDate": "2018-03-05T15:28:56.8870012+01:00",_x000D_
          "TotalRefreshCount": 1,_x000D_
          "CustomInfo": {}_x000D_
        }_x000D_
      },_x000D_
      "105": {_x000D_
        "$type": "Inside.Core.Formula.Definition.DefinitionAC, Inside.Core.Formula",_x000D_
        "ID": 105,_x000D_
        "Results": [_x000D_
          [_x000D_
            3665.5_x000D_
          ]_x000D_
        ],_x000D_
        "Statistics": {_x000D_
          "CreationDate": "2019-02-04T12:31:52.2668691+01:00",_x000D_
          "LastRefreshDate": "2018-03-05T15:28:56.9190213+01:00",_x000D_
          "TotalRefreshCount": 1,_x000D_
          "CustomInfo": {}_x000D_
        }_x000D_
      },_x000D_
      "106": {_x000D_
        "$type": "Inside.Core.Formula.Definition.DefinitionAC, Inside.Core.Formula",_x000D_
        "ID": 106,_x000D_
        "Results": [_x000D_
          [_x000D_
            50.0_x000D_
          ]_x000D_
        ],_x000D_
        "Statistics": {_x000D_
          "CreationDate": "2019-02-04T12:31:52.2668691+01:00",_x000D_
          "LastRefreshDate": "2018-03-05T15:28:56.9490424+01:00",_x000D_
          "TotalRefreshCount": 1,_x000D_
          "CustomInfo": {}_x000D_
        }_x000D_
      },_x000D_
      "107": {_x000D_
        "$type": "Inside.Core.Formula.Definition.DefinitionAC, Inside.Core.Formula",_x000D_
        "ID": 107,_x000D_
        "Results": [_x000D_
          [_x000D_
            3738.81_x000D_
          ]_x000D_
        ],_x000D_
        "Statistics": {_x000D_
          "CreationDate": "2019-02-04T12:31:52.2668691+01:00",_x000D_
          "LastRefreshDate": "2018-03-05T15:28:56.9655532+01:00",_x000D_
          "TotalRefreshCount": 1,_x000D_
          "CustomInfo": {}_x000D_
        }_x000D_
      },_x000D_
      "108": {_x000D_
        "$type": "Inside.Core.Formula.Definition.DefinitionAC, Inside.Core.Formula",_x000D_
        "ID": 108,_x000D_
        "Results": [_x000D_
          [_x000D_
            1.0_x000D_
          ]_x000D_
        ],_x000D_
        "Statistics": {_x000D_
          "CreationDate": "2019-02-04T12:31:52.2668691+01:00",_x000D_
          "LastRefreshDate": "2018-03-05T15:28:56.9830656+01:00",_x000D_
          "TotalRefreshCount": 1,_x000D_
          "CustomInfo": {}_x000D_
        }_x000D_
      },_x000D_
      "109": {_x000D_
        "$type": "Inside.Core.Formula.Definition.DefinitionAC, Inside.Core.Formula",_x000D_
        "ID": 109,_x000D_
        "Results": [_x000D_
          [_x000D_
            10.0_x000D_
          ]_x000D_
        ],_x000D_
        "Statistics": {_x000D_
          "CreationDate": "2019-02-04T12:31:52.2668691+01:00",_x000D_
          "LastRefreshDate": "2018-03-05T15:28:57.0045803+01:00",_x000D_
          "TotalRefreshCount": 1,_x000D_
          "CustomInfo": {}_x000D_
        }_x000D_
      },_x000D_
      "110": {_x000D_
        "$type": "Inside.Core.Formula.Definition.DefinitionAC, Inside.Core.Formula",_x000D_
        "ID": 110,_x000D_
        "Results": [_x000D_
          [_x000D_
            7360.0_x000D_
          ]_x000D_
        ],_x000D_
        "Statistics": {_x000D_
          "CreationDate": "2019-02-04T12:31:52.2668691+01:00",_x000D_
          "LastRefreshDate": "2018-03-05T15:28:57.0210924+01:00",_x000D_
          "TotalRefreshCount": 1,_x000D_
          "CustomInfo": {}_x000D_
        }_x000D_
      },_x000D_
      "111": {_x000D_
        "$type": "Inside.Core.Formula.Definition.DefinitionAC, Inside.Core.Formula",_x000D_
        "ID": 111,_x000D_
        "Results": [_x000D_
          [_x000D_
            51.0_x000D_
          ]_x000D_
        ],_x000D_
        "Statistics": {_x000D_
          "CreationDate": "2019-02-04T12:31:52.2668691+01:00",_x000D_
          "LastRefreshDate": "2018-03-05T15:28:57.0426076+01:00",_x000D_
          "TotalRefreshCount": 1,_x000D_
          "CustomInfo": {}_x000D_
        }_x000D_
      },_x000D_
      "112": {_x000D_
        "$type": "Inside.Core.Formula.Definition.DefinitionAC, Inside.Core.Formula",_x000D_
        "ID": 112,_x000D_
        "Results": [_x000D_
          [_x000D_
            249.59_x000D_
          ]_x000D_
        ],_x000D_
        "Statistics": {_x000D_
          "CreationDate": "2019-02-04T12:31:52.2668691+01:00",_x000D_
          "LastRefreshDate": "2018-03-05T15:28:57.0651235+01:00",_x000D_
          "TotalRefreshCount": 1,_x000D_
          "CustomInfo": {}_x000D_
        }_x000D_
      },_x000D_
      "113": {_x000D_
        "$type": "Inside.Core.Formula.Definition.DefinitionAC, Inside.Core.Formula",_x000D_
        "ID": 113,_x000D_
        "Results": [_x000D_
          [_x000D_
            1454.2_x000D_
          ]_x000D_
        ],_x000D_
        "Statistics": {_x000D_
          "CreationDate": "2019-02-04T12:31:52.2678679+01:00",_x000D_
          "LastRefreshDate": "2018-03-05T15:28:57.093644+01:00",_x000D_
          "TotalRefreshCount": 1,_x000D_
          "CustomInfo": {}_x000D_
        }_x000D_
      },_x000D_
      "114": {_x000D_
        "$type": "Inside.Core.Formula.Definition.DefinitionAC, Inside.Core.Formula",_x000D_
        "ID": 114,_x000D_
        "Results": [_x000D_
          [_x000D_
            50.0_x000D_
          ]_x000D_
        ],_x000D_
        "Statistics": {_x000D_
          "CreationDate": "2019-02-04T12:31:52.2678679+01:00",_x000D_
          "LastRefreshDate": "2018-03-05T15:28:57.111156+01:00",_x000D_
          "TotalRefreshCount": 1,_x000D_
          "CustomInfo": {}_x000D_
        }_x000D_
      },_x000D_
      "115": {_x000D_
        "$type": "Inside.Core.Formula.Definition.DefinitionAC, Inside.Core.Formula",_x000D_
        "ID": 115,_x000D_
        "Results": [_x000D_
          [_x000D_
            ""_x000D_
          ]_x000D_
        ],_x000D_
        "Statistics": {_x000D_
          "CreationDate": "2019-02-04T12:31:52.2678679+01:00",_x000D_
          "LastRefreshDate": "2018-03-05T15:28:57.242248+01:00",_x000D_
          "TotalRefreshCount": 1,_x000D_
          "CustomInfo": {}_x000D_
        }_x000D_
      },_x000D_
      "116": {_x000D_
        "$type": "Inside.Core.Formula.Definition.DefinitionAC, Inside.Core.Formula",_x000D_
        "ID": 116,_x000D_
        "Results": [_x000D_
          [_x000D_
            "Chaise"_x000D_
          ]_x000D_
        ],_x000D_
        "Statistics": {_x000D_
          "CreationDate": "2019-02-04T12:31:52.2678679+01:00",_x000D_
          "LastRefreshDate": "2018-03-05T15:28:57.4358851+01:00",_x000D_
          "TotalRefreshCount": 1,_x000D_
          "CustomInfo": {}_x000D_
        }_x000D_
      },_x000D_
      "117": {_x000D_
        "$type": "Inside.Core.Formula.Definition.DefinitionAC, Inside.Core.Formula",_x000D_
        "ID": 117,_x000D_
        "Results": [_x000D_
          [_x000D_
            "FINI"_x000D_
          ]_x000D_
        ],_x000D_
        "Statistics": {_x000D_
          "CreationDate": "2019-02-04T12:31:52.2678679+01:00",_x000D_
          "LastRefreshDate": "2018-03-05T15:28:57.4659067+01:00",_x000D_
          "TotalRefreshCount": 1,_x000D_
          "CustomInfo": {}_x000D_
        }_x000D_
      },_x000D_
      "118": {_x000D_
        "$type": "Inside.Core.Formula.Definition.DefinitionAC, Inside.Core.Formula",_x000D_
        "ID": 118,_x000D_
        "Results": [_x000D_
          [_x000D_
            815.0_x000D_
          ]_x000D_
        ],_x000D_
        "Statistics": {_x000D_
          "CreationDate": "2019-02-04T12:31:52.2678679+01:00",_x000D_
          "LastRefreshDate": "2018-03-05T15:29:07.2756062+01:00",_x000D_
          "TotalRefreshCount": 1,_x000D_
          "CustomInfo": {}_x000D_
        }_x000D_
      },_x000D_
      "119": {_x000D_
        "$type": "Inside.Core.Formula.Definition.DefinitionAC, Inside.Core.Formula",_x000D_
        "ID": 119,_x000D_
        "Results": [_x000D_
          [_x000D_
            3665.5_x000D_
          ]_x000D_
        ],_x000D_
        "Statistics": {_x000D_
          "CreationDate": "2019-02-04T12:31:52.2678679+01:00",_x000D_
          "LastRefreshDate": "2018-03-05T15:29:07.3156349+01:00",_x000D_
          "TotalRefreshCount": 1,_x000D_
          "CustomInfo": {}_x000D_
        }_x000D_
      },_x000D_
      "120": {_x000D_
        "$type": "Inside.Core.Formula.Definition.DefinitionAC, Inside.Core.Formula",_x000D_
        "ID": 120,_x000D_
        "Results": [_x000D_
          [_x000D_
            50.0_x000D_
          ]_x000D_
        ],_x000D_
        "Statistics": {_x000D_
          "CreationDate": "2019-02-04T12:31:52.2678679+01:00",_x000D_
          "LastRefreshDate": "2018-03-05T15:29:07.3546795+01:00",_x000D_
          "TotalRefreshCount": 1,_x000D_
          "CustomInfo": {}_x000D_
        }_x000D_
      },_x000D_
      "121": {_x000D_
        "$type": "Inside.Core.Formula.Definition.DefinitionAC, Inside.Core.Formula",_x000D_
        "ID": 121,_x000D_
        "Results": [_x000D_
          [_x000D_
            3738.81_x000D_
          ]_x000D_
        ],_x000D_
        "Statistics": {_x000D_
          "CreationDate": "2019-02-04T12:31:52.2678679+01:00",_x000D_
          "LastRefreshDate": "2018-03-05T15:29:07.3706912+01:00",_x000D_
          "TotalRefreshCount": 1,_x000D_
          "CustomInfo": {}_x000D_
        }_x000D_
      },_x000D_
      "122": {_x000D_
        "$type": "Inside.Core.Formula.Definition.DefinitionAC, Inside.Core.Formula",_x000D_
        "ID": 122,_x000D_
        "Results": [_x000D_
          [_x000D_
            1.0_x000D_
          ]_x000D_
        ],_x000D_
        "Statistics": {_x000D_
          "CreationDate": "2019-02-04T12:31:52.2678679+01:00",_x000D_
          "LastRefreshDate": "2018-03-05T15:29:07.3877105+01:00",_x000D_
          "TotalRefreshCount": 1,_x000D_
          "CustomInfo": {}_x000D_
        }_x000D_
      },_x000D_
      "123": {_x000D_
        "$type": "Inside.Core.Formula.Definition.DefinitionAC, Inside.Core.Formula",_x000D_
        "ID": 123,_x000D_
        "Results": [_x000D_
          [_x000D_
            10.0_x000D_
          ]_x000D_
        ],_x000D_
        "Statistics": {_x000D_
          "CreationDate": "2019-02-04T12:31:52.2678679+01:00",_x000D_
          "LastRefreshDate": "2018-03-05T15:29:07.4027446+01:00",_x000D_
          "TotalRefreshCount": 1,_x000D_
          "CustomInfo": {}_x000D_
        }_x000D_
      },_x000D_
      "124": {_x000D_
        "$type": "Inside.Core.Formula.Definition.DefinitionAC, Inside.Core.Formula",_x000D_
        "ID": 124,_x000D_
        "Results": [_x000D_
          [_x000D_
            7360.0_x000D_
          ]_x000D_
        ],_x000D_
        "Statistics": {_x000D_
          "CreationDate": "2019-02-04T12:31:52.2678679+01:00",_x000D_
          "LastRefreshDate": "2018-03-05T15:29:07.4207569+01:00",_x000D_
          "TotalRefreshCount": 1,_x000D_
          "CustomInfo": {}_x000D_
        }_x000D_
      },_x000D_
      "125": {_x000D_
        "$type": "Inside.Core.Formula.Definition.DefinitionAC, Inside.Core.Formula",_x000D_
        "ID": 125,_x000D_
        "Results": [_x000D_
          [_x000D_
            51.0_x000D_
          ]_x000D_
        ],_x000D_
        "Statistics": {_x000D_
          "CreationDate": "2019-02-04T12:31:52.2678679+01:00",_x000D_
          "LastRefreshDate": "2018-03-05T15:29:07.4387486+01:00",_x000D_
          "TotalRefreshCount": 1,_x000D_
          "CustomInfo": {}_x000D_
        }_x000D_
      },_x000D_
      "126": {_x000D_
        "$type": "Inside.Core.Formula.Definition.DefinitionAC, Inside.Core.Formula",_x000D_
        "ID": 126,_x000D_
        "Results": [_x000D_
          [_x000D_
            249.59_x000D_
          ]_x000D_
        ],_x000D_
        "Statistics": {_x000D_
          "CreationDate": "2019-02-04T12:31:52.2678679+01:00",_x000D_
          "LastRefreshDate": "2018-03-05T15:29:07.4538182+01:00",_x000D_
          "TotalRefreshCount": 1,_x000D_
          "CustomInfo": {}_x000D_
        }_x000D_
      },_x000D_
      "127": {_x000D_
        "$type": "Inside.Core.Formula.Definition.DefinitionAC, Inside.Core.Formula",_x000D_
        "ID": 127,_x000D_
        "Results": [_x000D_
          [_x000D_
            1454.2_x000D_
          ]_x000D_
        ],_x000D_
        "Statistics": {_x000D_
          "CreationDate": "2019-02-04T12:31:52.2678679+01:00",_x000D_
          "LastRefreshDate": "2018-03-05T15:29:07.479808+01:00",_x000D_
          "TotalRefreshCount": 1,_x000D_
          "CustomInfo": {}_x000D_
        }_x000D_
      },_x000D_
      "128": {_x000D_
        "$type": "Inside.Core.Formula.Definition.DefinitionAC, Inside.Core.Formula",_x000D_
        "ID": 128,_x000D_
        "Results": [_x000D_
          [_x000D_
            50.0_x000D_
          ]_x000D_
        ],_x000D_
        "Statistics": {_x000D_
          "CreationDate": "2019-02-04T12:31:52.2678679+01:00",_x000D_
          "LastRefreshDate": "2018-03-05T15:29:07.4948245+01:00",_x000D_
          "TotalRefreshCount": 1,_x000D_
          "CustomInfo": {}_x000D_
        }_x000D_
      },_x000D_
      "129": {_x000D_
        "$type": "Inside.Core.Formula.Definition.DefinitionAC, Inside.Core.Formula",_x000D_
        "ID": 129,_x000D_
        "Results": [_x000D_
          [_x000D_
            ""_x000D_
          ]_x000D_
        ],_x000D_
        "Statistics": {_x000D_
          "CreationDate": "2019-02-04T12:31:52.2678679+01:00",_x000D_
          "LastRefreshDate": "2018-03-05T15:29:07.5118361+01:00",_x000D_
          "TotalRefreshCount": 1,_x000D_
          "CustomInfo": {}_x000D_
        }_x000D_
      },_x000D_
      "130": {_x000D_
        "$type": "Inside.Core.Formula.Definition.DefinitionAC, Inside.Core.Formula",_x000D_
        "ID": 130,_x000D_
        "Results": [_x000D_
          [_x000D_
            "Chaise"_x000D_
          ]_x000D_
        ],_x000D_
        "Statistics": {_x000D_
          "CreationDate": "2019-02-04T12:31:52.2678679+01:00",_x000D_
          "LastRefreshDate": "2018-03-05T15:29:07.5278478+01:00",_x000D_
          "TotalRefreshCount": 1,_x000D_
          "CustomInfo": {}_x000D_
        }_x000D_
      },_x000D_
      "131": {_x000D_
        "$type": "Inside.Core.Formula.Definition.DefinitionAC, Inside.Core.Formula",_x000D_
        "ID": 131,_x000D_
        "Results": [_x000D_
          [_x000D_
            "FINI"_x000D_
          ]_x000D_
        ],_x000D_
        "Statistics": {_x000D_
          "CreationDate": "2019-02-04T12:31:52.2678679+01:00",_x000D_
          "LastRefreshDate": "2018-03-05T15:29:07.5453615+01:00",_x000D_
          "TotalRefreshCount": 1,_x000D_
          "CustomInfo": {}_x000D_
        }_x000D_
      },_x000D_
      "132": {_x000D_
        "$type": "Inside.Core.Formula.Definition.DefinitionAC, Inside.Core.Formula",_x000D_
        "ID": 132,_x000D_
        "Results": [_x000D_
          [_x000D_
            815.0_x000D_
          ]_x000D_
        ],_x000D_</t>
  </si>
  <si>
    <t xml:space="preserve">
        "Statistics": {_x000D_
          "CreationDate": "2019-02-04T12:31:52.2678679+01:00",_x000D_
          "LastRefreshDate": "2018-03-05T15:29:29.1468234+01:00",_x000D_
          "TotalRefreshCount": 1,_x000D_
          "CustomInfo": {}_x000D_
        }_x000D_
      },_x000D_
      "133": {_x000D_
        "$type": "Inside.Core.Formula.Definition.DefinitionAC, Inside.Core.Formula",_x000D_
        "ID": 133,_x000D_
        "Results": [_x000D_
          [_x000D_
            3665.5_x000D_
          ]_x000D_
        ],_x000D_
        "Statistics": {_x000D_
          "CreationDate": "2019-02-04T12:31:52.2678679+01:00",_x000D_
          "LastRefreshDate": "2018-03-05T15:29:29.1728508+01:00",_x000D_
          "TotalRefreshCount": 1,_x000D_
          "CustomInfo": {}_x000D_
        }_x000D_
      },_x000D_
      "134": {_x000D_
        "$type": "Inside.Core.Formula.Definition.DefinitionAC, Inside.Core.Formula",_x000D_
        "ID": 134,_x000D_
        "Results": [_x000D_
          [_x000D_
            50.0_x000D_
          ]_x000D_
        ],_x000D_
        "Statistics": {_x000D_
          "CreationDate": "2019-02-04T12:31:52.2688695+01:00",_x000D_
          "LastRefreshDate": "2018-03-05T15:29:29.2168793+01:00",_x000D_
          "TotalRefreshCount": 1,_x000D_
          "CustomInfo": {}_x000D_
        }_x000D_
      },_x000D_
      "135": {_x000D_
        "$type": "Inside.Core.Formula.Definition.DefinitionAC, Inside.Core.Formula",_x000D_
        "ID": 135,_x000D_
        "Results": [_x000D_
          [_x000D_
            3738.81_x000D_
          ]_x000D_
        ],_x000D_
        "Statistics": {_x000D_
          "CreationDate": "2019-02-04T12:31:52.2688695+01:00",_x000D_
          "LastRefreshDate": "2018-03-05T15:29:29.2379189+01:00",_x000D_
          "TotalRefreshCount": 1,_x000D_
          "CustomInfo": {}_x000D_
        }_x000D_
      },_x000D_
      "136": {_x000D_
        "$type": "Inside.Core.Formula.Definition.DefinitionAC, Inside.Core.Formula",_x000D_
        "ID": 136,_x000D_
        "Results": [_x000D_
          [_x000D_
            1.0_x000D_
          ]_x000D_
        ],_x000D_
        "Statistics": {_x000D_
          "CreationDate": "2019-02-04T12:31:52.2688695+01:00",_x000D_
          "LastRefreshDate": "2018-03-05T15:29:29.3482339+01:00",_x000D_
          "TotalRefreshCount": 1,_x000D_
          "CustomInfo": {}_x000D_
        }_x000D_
      },_x000D_
      "137": {_x000D_
        "$type": "Inside.Core.Formula.Definition.DefinitionAC, Inside.Core.Formula",_x000D_
        "ID": 137,_x000D_
        "Results": [_x000D_
          [_x000D_
            10.0_x000D_
          ]_x000D_
        ],_x000D_
        "Statistics": {_x000D_
          "CreationDate": "2019-02-04T12:31:52.2688695+01:00",_x000D_
          "LastRefreshDate": "2018-03-05T15:29:29.3682536+01:00",_x000D_
          "TotalRefreshCount": 1,_x000D_
          "CustomInfo": {}_x000D_
        }_x000D_
      },_x000D_
      "138": {_x000D_
        "$type": "Inside.Core.Formula.Definition.DefinitionAC, Inside.Core.Formula",_x000D_
        "ID": 138,_x000D_
        "Results": [_x000D_
          [_x000D_
            7360.0_x000D_
          ]_x000D_
        ],_x000D_
        "Statistics": {_x000D_
          "CreationDate": "2019-02-04T12:31:52.2688695+01:00",_x000D_
          "LastRefreshDate": "2018-03-05T15:29:29.3892684+01:00",_x000D_
          "TotalRefreshCount": 1,_x000D_
          "CustomInfo": {}_x000D_
        }_x000D_
      },_x000D_
      "139": {_x000D_
        "$type": "Inside.Core.Formula.Definition.DefinitionAC, Inside.Core.Formula",_x000D_
        "ID": 139,_x000D_
        "Results": [_x000D_
          [_x000D_
            51.0_x000D_
          ]_x000D_
        ],_x000D_
        "Statistics": {_x000D_
          "CreationDate": "2019-02-04T12:31:52.2688695+01:00",_x000D_
          "LastRefreshDate": "2018-03-05T15:29:29.411284+01:00",_x000D_
          "TotalRefreshCount": 1,_x000D_
          "CustomInfo": {}_x000D_
        }_x000D_
      },_x000D_
      "140": {_x000D_
        "$type": "Inside.Core.Formula.Definition.DefinitionAC, Inside.Core.Formula",_x000D_
        "ID": 140,_x000D_
        "Results": [_x000D_
          [_x000D_
            249.59_x000D_
          ]_x000D_
        ],_x000D_
        "Statistics": {_x000D_
          "CreationDate": "2019-02-04T12:31:52.2688695+01:00",_x000D_
          "LastRefreshDate": "2018-03-05T15:29:29.4302769+01:00",_x000D_
          "TotalRefreshCount": 1,_x000D_
          "CustomInfo": {}_x000D_
        }_x000D_
      },_x000D_
      "141": {_x000D_
        "$type": "Inside.Core.Formula.Definition.DefinitionAC, Inside.Core.Formula",_x000D_
        "ID": 141,_x000D_
        "Results": [_x000D_
          [_x000D_
            1454.2_x000D_
          ]_x000D_
        ],_x000D_
        "Statistics": {_x000D_
          "CreationDate": "2019-02-04T12:31:52.2688695+01:00",_x000D_
          "LastRefreshDate": "2018-03-05T15:29:29.5164013+01:00",_x000D_
          "TotalRefreshCount": 1,_x000D_
          "CustomInfo": {}_x000D_
        }_x000D_
      },_x000D_
      "142": {_x000D_
        "$type": "Inside.Core.Formula.Definition.DefinitionAC, Inside.Core.Formula",_x000D_
        "ID": 142,_x000D_
        "Results": [_x000D_
          [_x000D_
            50.0_x000D_
          ]_x000D_
        ],_x000D_
        "Statistics": {_x000D_
          "CreationDate": "2019-02-04T12:31:52.2688695+01:00",_x000D_
          "LastRefreshDate": "2018-03-05T15:29:29.5354156+01:00",_x000D_
          "TotalRefreshCount": 1,_x000D_
          "CustomInfo": {}_x000D_
        }_x000D_
      },_x000D_
      "143": {_x000D_
        "$type": "Inside.Core.Formula.Definition.DefinitionAC, Inside.Core.Formula",_x000D_
        "ID": 143,_x000D_
        "Results": [_x000D_
          [_x000D_
            ""_x000D_
          ]_x000D_
        ],_x000D_
        "Statistics": {_x000D_
          "CreationDate": "2019-02-04T12:31:52.2688695+01:00",_x000D_
          "LastRefreshDate": "2018-03-05T15:29:29.5994877+01:00",_x000D_
          "TotalRefreshCount": 1,_x000D_
          "CustomInfo": {}_x000D_
        }_x000D_
      },_x000D_
      "144": {_x000D_
        "$type": "Inside.Core.Formula.Definition.DefinitionAC, Inside.Core.Formula",_x000D_
        "ID": 144,_x000D_
        "Results": [_x000D_
          [_x000D_
            "Chaise"_x000D_
          ]_x000D_
        ],_x000D_
        "Statistics": {_x000D_
          "CreationDate": "2019-02-04T12:31:52.2688695+01:00",_x000D_
          "LastRefreshDate": "2018-03-05T15:29:29.6981329+01:00",_x000D_
          "TotalRefreshCount": 1,_x000D_
          "CustomInfo": {}_x000D_
        }_x000D_
      },_x000D_
      "145": {_x000D_
        "$type": "Inside.Core.Formula.Definition.DefinitionAC, Inside.Core.Formula",_x000D_
        "ID": 145,_x000D_
        "Results": [_x000D_
          [_x000D_
            "FINI"_x000D_
          ]_x000D_
        ],_x000D_
        "Statistics": {_x000D_
          "CreationDate": "2019-02-04T12:31:52.2688695+01:00",_x000D_
          "LastRefreshDate": "2018-03-05T15:29:29.7607989+01:00",_x000D_
          "TotalRefreshCount": 1,_x000D_
          "CustomInfo": {}_x000D_
        }_x000D_
      },_x000D_
      "146": {_x000D_
        "$type": "Inside.Core.Formula.Definition.DefinitionAC, Inside.Core.Formula",_x000D_
        "ID": 146,_x000D_
        "Results": [_x000D_
          [_x000D_
            815.0_x000D_
          ]_x000D_
        ],_x000D_
        "Statistics": {_x000D_
          "CreationDate": "2019-02-04T12:31:52.2688695+01:00",_x000D_
          "LastRefreshDate": "2018-03-05T15:29:35.4040203+01:00",_x000D_
          "TotalRefreshCount": 1,_x000D_
          "CustomInfo": {}_x000D_
        }_x000D_
      },_x000D_
      "147": {_x000D_
        "$type": "Inside.Core.Formula.Definition.DefinitionAC, Inside.Core.Formula",_x000D_
        "ID": 147,_x000D_
        "Results": [_x000D_
          [_x000D_
            3665.5_x000D_
          ]_x000D_
        ],_x000D_
        "Statistics": {_x000D_
          "CreationDate": "2019-02-04T12:31:52.2688695+01:00",_x000D_
          "LastRefreshDate": "2018-03-05T15:29:35.4290461+01:00",_x000D_
          "TotalRefreshCount": 1,_x000D_
          "CustomInfo": {}_x000D_
        }_x000D_
      },_x000D_
      "148": {_x000D_
        "$type": "Inside.Core.Formula.Definition.DefinitionAC, Inside.Core.Formula",_x000D_
        "ID": 148,_x000D_
        "Results": [_x000D_
          [_x000D_
            50.0_x000D_
          ]_x000D_
        ],_x000D_
        "Statistics": {_x000D_
          "CreationDate": "2019-02-04T12:31:52.2688695+01:00",_x000D_
          "LastRefreshDate": "2018-03-05T15:29:35.4520615+01:00",_x000D_
          "TotalRefreshCount": 1,_x000D_
          "CustomInfo": {}_x000D_
        }_x000D_
      },_x000D_
      "149": {_x000D_
        "$type": "Inside.Core.Formula.Definition.DefinitionAC, Inside.Core.Formula",_x000D_
        "ID": 149,_x000D_
        "Results": [_x000D_
          [_x000D_
            3738.81_x000D_
          ]_x000D_
        ],_x000D_
        "Statistics": {_x000D_
          "CreationDate": "2019-02-04T12:31:52.2688695+01:00",_x000D_
          "LastRefreshDate": "2018-03-05T15:29:35.4740774+01:00",_x000D_
          "TotalRefreshCount": 1,_x000D_
          "CustomInfo": {}_x000D_
        }_x000D_
      },_x000D_
      "150": {_x000D_
        "$type": "Inside.Core.Formula.Definition.DefinitionAC, Inside.Core.Formula",_x000D_
        "ID": 150,_x000D_
        "Results": [_x000D_
          [_x000D_
            1.0_x000D_
          ]_x000D_
        ],_x000D_
        "Statistics": {_x000D_
          "CreationDate": "2019-02-04T12:31:52.2688695+01:00",_x000D_
          "LastRefreshDate": "2018-03-05T15:29:35.5036085+01:00",_x000D_
          "TotalRefreshCount": 1,_x000D_
          "CustomInfo": {}_x000D_
        }_x000D_
      },_x000D_
      "151": {_x000D_
        "$type": "Inside.Core.Formula.Definition.DefinitionAC, Inside.Core.Formula",_x000D_
        "ID": 151,_x000D_
        "Results": [_x000D_
          [_x000D_
            10.0_x000D_
          ]_x000D_
        ],_x000D_
        "Statistics": {_x000D_
          "CreationDate": "2019-02-04T12:31:52.2688695+01:00",_x000D_
          "LastRefreshDate": "2018-03-05T15:29:35.5211341+01:00",_x000D_
          "TotalRefreshCount": 1,_x000D_
          "CustomInfo": {}_x000D_
        }_x000D_
      },_x000D_
      "152": {_x000D_
        "$type": "Inside.Core.Formula.Definition.DefinitionAC, Inside.Core.Formula",_x000D_
        "ID": 152,_x000D_
        "Results": [_x000D_
          [_x000D_
            7360.0_x000D_
          ]_x000D_
        ],_x000D_
        "Statistics": {_x000D_
          "CreationDate": "2019-02-04T12:31:52.2688695+01:00",_x000D_
          "LastRefreshDate": "2018-03-05T15:29:35.5361669+01:00",_x000D_
          "TotalRefreshCount": 1,_x000D_
          "CustomInfo": {}_x000D_
        }_x000D_
      },_x000D_
      "153": {_x000D_
        "$type": "Inside.Core.Formula.Definition.DefinitionAC, Inside.Core.Formula",_x000D_
        "ID": 153,_x000D_
        "Results": [_x000D_
          [_x000D_
            51.0_x000D_
          ]_x000D_
        ],_x000D_
        "Statistics": {_x000D_
          "CreationDate": "2019-02-04T12:31:52.2688695+01:00",_x000D_
          "LastRefreshDate": "2018-03-05T15:29:35.5511485+01:00",_x000D_
          "TotalRefreshCount": 1,_x000D_
          "CustomInfo": {}_x000D_
        }_x000D_
      },_x000D_
      "154": {_x000D_
        "$type": "Inside.Core.Formula.Definition.DefinitionAC, Inside.Core.Formula",_x000D_
        "ID": 154,_x000D_
        "Results": [_x000D_
          [_x000D_
            249.59_x000D_
          ]_x000D_
        ],_x000D_
        "Statistics": {_x000D_
          "CreationDate": "2019-02-04T12:31:52.2688695+01:00",_x000D_
          "LastRefreshDate": "2018-03-05T15:29:35.5681605+01:00",_x000D_
          "TotalRefreshCount": 1,_x000D_
          "CustomInfo": {}_x000D_
        }_x000D_
      },_x000D_
      "155": {_x000D_
        "$type": "Inside.Core.Formula.Definition.DefinitionAC, Inside.Core.Formula",_x000D_
        "ID": 155,_x000D_
        "Results": [_x000D_
          [_x000D_
            1454.2_x000D_
          ]_x000D_
        ],_x000D_
        "Statistics": {_x000D_
          "CreationDate": "2019-02-04T12:31:52.2688695+01:00",_x000D_
          "LastRefreshDate": "2018-03-05T15:29:35.5932435+01:00",_x000D_
          "TotalRefreshCount": 1,_x000D_
          "CustomInfo": {}_x000D_
        }_x000D_
      },_x000D_
      "156": {_x000D_
        "$type": "Inside.Core.Formula.Definition.DefinitionAC, Inside.Core.Formula",_x000D_
        "ID": 156,_x000D_
        "Results": [_x000D_
          [_x000D_
            50.0_x000D_
          ]_x000D_
        ],_x000D_
        "Statistics": {_x000D_
          "CreationDate": "2019-02-04T12:31:52.2698689+01:00",_x000D_
          "LastRefreshDate": "2018-03-05T15:29:35.6082558+01:00",_x000D_
          "TotalRefreshCount": 1,_x000D_
          "CustomInfo": {}_x000D_
        }_x000D_
      },_x000D_
      "157": {_x000D_
        "$type": "Inside.Core.Formula.Definition.DefinitionAC, Inside.Core.Formula",_x000D_
        "ID": 157,_x000D_
        "Results": [_x000D_
          [_x000D_
            ""_x000D_
          ]_x000D_
        ],_x000D_
        "Statistics": {_x000D_
          "CreationDate": "2019-02-04T12:31:52.2698689+01:00",_x000D_
          "LastRefreshDate": "2018-03-05T15:29:35.7233597+01:00",_x000D_
          "TotalRefreshCount": 1,_x000D_
          "CustomInfo": {}_x000D_
        }_x000D_
      },_x000D_
      "158": {_x000D_
        "$type": "Inside.Core.Formula.Definition.DefinitionAC, Inside.Core.Formula",_x000D_
        "ID": 158,_x000D_
        "Results": [_x000D_
          [_x000D_
            2897.0_x000D_
          ]_x000D_
        ],_x000D_
        "Statistics": {_x000D_
          "CreationDate": "2019-02-04T12:31:52.2698689+01:00",_x000D_
          "LastRefreshDate": "2018-03-08T16:14:03.2885815+01:00",_x000D_
          "TotalRefreshCount": 9,_x000D_
          "CustomInfo": {}_x000D_
        }_x000D_
      },_x000D_
      "159": {_x000D_
        "$type": "Inside.Core.Formula.Definition.DefinitionAC, Inside.Core.Formula",_x000D_
        "ID": 159,_x000D_
        "Results": [_x000D_
          [_x000D_
            71168.17_x000D_
          ]_x000D_
        ],_x000D_
        "Statistics": {_x000D_
          "CreationDate": "2019-02-04T12:31:52.2698689+01:00",_x000D_
          "LastRefreshDate": "2018-03-08T16:14:02.8933463+01:00",_x000D_
          "TotalRefreshCount": 9,_x000D_
          "CustomInfo": {}_x000D_
        }_x000D_
      },_x000D_
      "160": {_x000D_
        "$type": "Inside.Core.Formula.Definition.DefinitionAC, Inside.Core.Formula",_x000D_
        "ID": 160,_x000D_
        "Results": [_x000D_
          [_x000D_
            1276.0_x000D_
          ]_x000D_
        ],_x000D_
        "Statistics": {_x000D_
          "CreationDate": "2019-02-04T12:31:52.2698689+01:00",_x000D_
          "LastRefreshDate": "2018-03-08T16:14:03.4121679+01:00",_x000D_
          "TotalRefreshCount": 9,_x000D_
          "CustomInfo": {}_x000D_
        }_x000D_
      },_x000D_
      "161": {_x000D_
        "$type": "Inside.Core.Formula.Definition.DefinitionAC, Inside.Core.Formula",_x000D_
        "ID": 161,_x000D_
        "Results": [_x000D_
          [_x000D_
            3937.78_x000D_
          ]_x000D_
        ],_x000D_
        "Statistics": {_x000D_
          "CreationDate": "2019-02-04T12:31:52.2698689+01:00",_x000D_
          "LastRefreshDate": "2018-03-08T16:14:02.953398+01:00",_x000D_
          "TotalRefreshCount": 9,_x000D_
          "CustomInfo": {}_x000D_
        }_x000D_
      },_x000D_
      "162": {_x000D_
        "$type": "Inside.Core.Formula.Definition.DefinitionAC, Inside.Core.Formula",_x000D_
        "ID": 162,_x000D_
        "Results": [_x000D_
          [_x000D_
            2.0_x000D_
          ]_x000D_
        ],_x000D_
        "Statistics": {_x000D_
          "CreationDate": "2019-02-04T12:31:52.2698689+01:00",_x000D_
          "LastRefreshDate": "2018-03-08T16:14:04.1128674+01:00",_x000D_
          "TotalRefreshCount": 9,_x000D_
          "CustomInfo": {}_x000D_
        }_x000D_
      },_x000D_
      "163": {_x000D_
        "$type": "Inside.Core.Formula.Definition.DefinitionAC, Inside.Core.Formula",_x000D_
        "ID": 163,_x000D_
        "Results": [_x000D_
          [_x000D_
            402.5_x000D_
          ]_x000D_
        ],_x000D_
        "Statistics": {_x000D_
          "CreationDate": "2019-02-04T12:31:52.2698689+01:00",_x000D_
          "LastRefreshDate": "2018-03-08T16:14:04.0548273+01:00",_x000D_
          "TotalRefreshCount": 9,_x000D_
          "CustomInfo": {}_x000D_
        }_x000D_
      },_x000D_
      "164": {_x000D_
        "$type": "Inside.Core.Formula.Definition.DefinitionAC, Inside.Core.Formula",_x000D_
        "ID": 164,_x000D_
        "Results": [_x000D_
          [_x000D_
            107180.0_x000D_
          ]_x000D_
        ],_x000D_
        "Statistics": {_x000D_
          "CreationDate": "2019-02-04T12:31:52.2698689+01:00",_x000D_
          "LastRefreshDate": "2018-03-08T16:14:01.8429299+01:00",_x000D_
          "TotalRefreshCount": 9,_x000D_
          "CustomInfo": {}_x000D_
        }_x000D_
      },_x000D_
      "165": {_x000D_
        "$type": "Inside.Core.Formula.Definition.DefinitionAC, Inside.Core.Formula",_x000D_
        "ID": 165,_x000D_
        "Results": [_x000D_
          [_x000D_
            182.0_x000D_
          ]_x000D_
        ],_x000D_
        "Statistics": {_x000D_
          "CreationDate": "2019-02-04T12:31:52.2698689+01:00",_x000D_
          "LastRefreshDate": "2018-03-08T16:14:04.0848485+01:00",_x000D_
          "TotalRefreshCount": 9,_x000D_
          "CustomInfo": {}_x000D_
        }_x000D_
      },_x000D_
      "166": {_x000D_
        "$type": "Inside.Core.Formula.Definition.DefinitionAC, Inside.Core.Formula",_x000D_
        "ID": 166,_x000D_
        "Results": [_x000D_
          [_x000D_
            304.48_x000D_
          ]_x000D_
        ],_x000D_
        "Statistics": {_x000D_
          "CreationDate": "2019-02-04T12:31:52.2698689+01:00",_x000D_
          "LastRefreshDate": "2018-03-08T16:14:04.3155399+01:00",_x000D_
          "TotalRefreshCount": 9,_x000D_
          "CustomInfo": {}_x000D_
        }_x000D_
      },_x000D_
      "167": {_x000D_
        "$type": "Inside.Core.Formula.Definition.DefinitionAC, Inside.Core.Formula",_x000D_
        "ID": 167,_x000D_
        "Results": [_x000D_
          [_x000D_
            21431.2_x000D_
          ]_x000D_
        ],_x000D_
        "Statistics": {_x000D_
          "CreationDate": "2019-02-04T12:31:52.2698689+01:00",_x000D_
          "LastRefreshDate": "2018-03-08T16:14:02.2267503+01:00",_x000D_
          "TotalRefreshCount": 9,_x000D_
          "CustomInfo": {}_x000D_
        }_x000D_
      },_x000D_
      "168": {_x000D_
        "$type": "Inside.Core.Formula.Definition.DefinitionAC, Inside.Core.Formula",_x000D_
        "ID": 168,_x000D_
        "Results": [_x000D_
          [_x000D_
            180.0_x000D_
          ]_x000D_
        ],_x000D_
        "Statistics": {_x000D_
          "CreationDate": "2019-02-04T12:31:52.2698689+01:00",_x000D_
          "LastRefreshDate": "2018-03-08T16:14:03.3541265+01:00",_x000D_
          "TotalRefreshCount": 9,_x000D_
          "CustomInfo": {}_x000D_
        }_x000D_
      },_x000D_
      "169": {_x000D_
        "$type": "Inside.Core.Formula.Definition.DefinitionAC, Inside.Core.Formula",_x000D_
        "ID": 169,_x000D_
        "Results": [_x000D_
          [_x000D_
            "Ets DUVAL"_x000D_
          ]_x000D_
        ],_x000D_
        "Statistics": {_x000D_
          "CreationDate": "2019-02-04T12:31:52.2698689+01:00",_x000D_
          "LastRefreshDate": "2018-03-08T16:14:02.8413053+01:00",_x000D_
          "TotalRefreshCount": 9,_x000D_
          "CustomInfo": {}_x000D_
        }_x000D_
      },_x000D_
      "170": {_x000D_
        "$type": "Inside.Core.Formula.Definition.DefinitionAC, Inside.Core.Formula",_x000D_
        "ID": 170,_x000D_
        "Results": [_x000D_
          [_x000D_
            "Marmelade de mandarine"_x000D_
          ]_x000D_
        ],_x000D_
        "Statistics": {_x000D_
          "CreationDate": "2019-02-04T12:31:52.2698689+01:00",_x000D_
          "LastRefreshDate": "2018-03-08T16:14:02.4594316+01:00",_x000D_
          "TotalRefreshCount": 10,_x000D_
          "CustomInfo": {}_x000D_
        }_x000D_
      },_x000D_
      "171": {_x000D_
        "$type": "Inside.Core.Formula.Definition.DefinitionAC, Inside.Core.Formula",_x000D_
        "ID": 171,_x000D_
        "Results": [_x000D_
          [_x000D_
            "FINI"_x000D_
          ]_x000D_
        ],_x000D_
        "Statistics": {_x000D_
          "CreationDate": "2019-02-04T12:31:52.2698689+01:00",_x000D_
          "LastRefreshDate": "2018-03-08T16:14:04.3835964+01:00",_x000D_
          "TotalRefreshCount": 9,_x000D_
          "CustomInfo": {}_x000D_
        }_x000D_
      },_x000D_
      "172": {_x000D_
        "$type": "Inside.Core.Formula.Definition.DefinitionAC, Inside.Core.Formula",_x000D_
        "ID": 172,_x000D_
        "Results": [_x000D_
          [_x000D_
            ""_x000D_
          ]_x000D_
        ],_x000D_
        "Statistics": {_x000D_
          "CreationDate": "2019-02-04T12:31:52.2698689+01:00",_x000D_
          "LastRefreshDate": "2018-03-05T15:38:42.1756279+01:00",_x000D_
          "TotalRefreshCount": 3,_x000D_
          "CustomInfo": {}_x000D_
        }_x000D_
      },_x000D_
      "173": {_x000D_
        "$type": "Inside.Core.Formula.Definition.DefinitionAC, Inside.Core.Formula",_x000D_
        "ID": 173,_x000D_
        "Results": [_x000D_
          [_x000D_
            ""_x000D_
          ]_x000D_
        ],_x000D_
        "Statistics": {_x000D_
          "CreationDate": "2019-02-04T12:31:52.2708666+01:00",_x000D_
          "LastRefreshDate": "2018-03-08T16:14:02.3538584+01:00",_x000D_
          "TotalRefreshCount": 6,_x000D_
          "CustomInfo": {}_x000D_
        }_x000D_
      },_x000D_
      "174": {_x000D_
        "$type": "Inside.Core.Formula.Definition.DefinitionAC, Inside.Core.Formula",_x000D_
        "ID": 174,_x000D_
        "Results": [_x000D_
          [_x000D_
            "Chaise"_x000D_
          ]_x000D_
        ],_x000D_
        "Statistics": {_x000D_
          "CreationDate": "2019-02-04T12:31:52.2708666+01:00",_x000D_
          "LastRefreshDate": "2018-03-08T16:14:01.6742866+01:00",_x000D_
          "TotalRefreshCount": 4,_x000D_
          "CustomInfo": {}_x000D_
        }_x000D_
      },_x000D_
      "175": {_x000D_
        "$type": "Inside.Core.Formula.Definition.DefinitionAC, Inside.Core.Formula",_x000D_
        "ID": 175,_x000D_
        "Results": [_x000D_
          [_x000D_
            ""_x000D_
          ]_x000D_
        ],_x000D_
        "Statistics": {_x000D_
          "CreationDate": "2019-02-04T12:31:52.2708666+01:00",_x000D_
          "LastRefreshDate": "2018-03-08T16:14:01.5671952+01:00",_x000D_
          "TotalRefreshCount": 3,_x000D_
          "CustomInfo": {}_x000D_
        }_x000D_
      },_x000D_
      "176": {_x000D_
        "$type": "Inside.Core.Formula.Definition.DefinitionAC, Inside.Core.Formula",_x000D_
        "ID": 176,_x000D_
        "Results": [_x000D_
          [_x000D_
            3665.5_x000D_
          ]_x000D_
        ],_x000D_
        "Statistics": {_x000D_
          "CreationDate": "2019-02-04T12:31:52.2708666+01:00",_x000D_
          "LastRefreshDate": "2018-03-08T16:30:20.4627456+01:00",_x000D_
          "TotalRefreshCount": 2,_x000D_
          "CustomInfo": {}_x000D_
        }_x000D_
      },_x000D_
      "177": {_x000D_
        "$type": "Inside.Core.Formula.Definition.DefinitionAC, Inside.Core.Formula",_x000D_
        "ID": 177,_x000D_
        "Results": [_x000D_
          [_x000D_
            "FINI"_x000D_
          ]_x000D_
        ],_x000D_
        "Statistics": {_x000D_
          "CreationDate": "2019-02-04T12:31:52.2708666+01:00",_x000D_
          "LastRefreshDate": "2018-03-08T16:30:20.3646772+01:00",_x000D_
          "TotalRefreshCount": 2,_x000D_
          "CustomInfo": {}_x000D_
        }_x000D_
      },_x000D_
      "178": {_x000D_
        "$type": "Inside.Core.Formula.Definition.DefinitionAC, Inside.Core.Formula",_x000D_
        "ID": 178,_x000D_
        "Results": [_x000D_
          [_x000D_
            "Chaise"_x000D_
          ]_x000D_
        ],_x000D_
        "Statistics": {_x000D_
          "CreationDate": "2019-02-04T12:31:52.2708666+01:00",_x000D_
          "LastRefreshDate": "2018-03-08T16:30:20.1895332+01:00",_x000D_
          "TotalRefreshCount": 2,_x000D_
          "CustomInfo": {}_x000D_
        }_x000D_
      },_x000D_
      "179": {_x000D_
        "$type": "Inside.Core.Formula.Definition.DefinitionAC, Inside.Core.Formula",_x000D_
        "ID": 179,_x000D_
        "Results": [_x000D_
          [_x000D_
            ""_x000D_
          ]_x000D_
        ],_x000D_
        "Statistics": {_x000D_
          "CreationDate": "2019-02-04T12:31:52.2708666+01:00",_x000D_
          "LastRefreshDate": "2018-03-08T16:30:19.8562301+01:00",_x000D_
          "TotalRefreshCount": 2,_x000D_
          "CustomInfo": {}_x000D_
        }_x000D_
      },_x000D_
      "180": {_x000D_
        "$type": "Inside.Core.Formula.Definition.DefinitionAC, Inside.Core.Formula",_x000D_
        "ID": 180,_x000D_
        "Results": [_x000D_
          [_x000D_
            ""_x000D_
          ]_x000D_
        ],_x000D_
        "Statistics": {_x000D_
          "CreationDate": "2019-02-04T12:31:52.2708666+01:00",_x000D_
          "LastRefreshDate": "2018-03-08T16:30:19.7741408+01:00",_x000D_
          "TotalRefreshCount": 2,_x000D_
          "CustomInfo": {}_x000D_
        }_x000D_
      },_x000D_
      "181": {_x000D_
        "$type": "Inside.Core.Formula.Definition.DefinitionAC, Inside.Core.Formula",_x000D_
        "ID": 181,_x000D_
        "Results": [_x000D_
          [_x000D_
            50.0_x000D_
          ]_x000D_
        ],_x000D_
        "Statistics": {_x000D_
          "CreationDate": "2019-02-04T12:31:52.2708666+01:00",_x000D_
          "LastRefreshDate": "2018-03-08T16:30:19.7196077+01:00",_x000D_
          "TotalRefreshCount": 2,_x000D_
          "CustomInfo": {}_x000D_
        }_x000D_
      },_x000D_
      "182": {_x000D_
        "$type": "Inside.Core.Formula.Definition.DefinitionAC, Inside.Core.Formula",_x000D_
        "ID": 182,_x000D_
        "Results": [_x000D_
          [_x000D_
            51.0_x000D_
          ]_x000D_
        ],_x000D_
        "Statistics": {_x000D_
          "CreationDate": "2019-02-04T12:31:52.2708666+01:00",_x000D_
          "LastRefreshDate": "2018-03-08T16:30:19.358579+01:00",_x000D_
          "TotalRefreshCount": 2,_x000D_
          "CustomInfo": {}_x000D_
        }_x000D_
      },_x000D_
      "183": {_x000D_
        "$type": "Inside.Core.Formula.Definition.DefinitionAC, Inside.Core.Formula",_x000D_
        "ID": 183,_x000D_
        "Results": [_x000D_
          [_x000D_
            50.0_x000D_
          ]_x000D_
        ],_x000D_
        "Statistics": {_x000D_
          "CreationDate": "2019-02-04T12:31:52.2708666+01:00",_x000D_
          "LastRefreshDate": "2018-03-08T16:30:19.2960147+01:00",_x000D_
          "TotalRefreshCount": 2,_x000D_
          "CustomInfo": {}_x000D_
        }_x000D_
      },_x000D_
      "184": {_x000D_
        "$type": "Inside.Core.Formula.Definition.DefinitionAC, Inside.Core.Formula",_x000D_
        "ID": 184,_x000D_
        "Results": [_x000D_
          [_x000D_
            1.0_x000D_
          ]_x000D_
        ],_x000D_
        "Statistics": {_x000D_
          "CreationDate": "2019-02-04T12:31:52.2708666+01:00",_x000D_
          "LastRefreshDate": "2018-03-08T16:30:18.951133+01:00",_x000D_
          "TotalRefreshCount": 2,_x000D_
          "CustomInfo": {}_x000D_
        }_x000D_
      },_x000D_
      "185": {_x000D_
        "$type": "Inside.Core.Formula.Definition.DefinitionAC, Inside.Core.Formula",_x000D_
        "ID": 185,_x000D_
        "Results": [_x000D_
          [_x000D_
            7360.0_x000D_
          ]_x000D_
        ],_x000D_
        "Statistics": {_x000D_
          "CreationDate": "2019-02-04T12:31:52.2708666+01:00",_x000D_
          "LastRefreshDate": "2018-03-08T16:30:18.8860961+01:00",_x000D_
          "TotalRefreshCount": 2,_x000D_
          "CustomInfo": {}_x000D_
        }_x000D_
      },_x000D_
      "186": {_x000D_
        "$type": "Inside.Core.Formula.Definition.DefinitionAC, Inside.Core.Formula",_x000D_
        "ID": 186,_x000D_
        "Results": [_x000D_
          [_x000D_
            1454.2_x000D_
          ]_x000D_
        ],_x000D_
        "Statistics": {_x000D_
          "CreationDate": "2019-02-04T12:31:52.2708666+01:00",_x000D_
          "LastRefreshDate": "2018-03-08T16:30:18.6341617+01:00",_x000D_
          "TotalRefreshCount": 2,_x000D_
          "CustomInfo": {}_x000D_
        }_x000D_
      },_x000D_
      "187": {_x000D_
        "$type": "Inside.Core.Formula.Definition.DefinitionAC, Inside.Core.Formula",_x000D_
        "ID": 187,_x000D_
        "Results": [_x000D_
          [_x000D_
            3738.81_x000D_
          ]_x000D_
        ],_x000D_
        "Statistics": {_x000D_
          "CreationDate": "2019-02-04T12:31:52.2708666+01:00",_x000D_
          "LastRefreshDate": "2018-03-08T16:30:18.59112+01:00",_x000D_
          "TotalRefreshCount": 2,_x000D_
          "CustomInfo": {}_x000D_
        }_x000D_
      },_x000D_
      "188": {_x000D_
        "$type": "Inside.Core.Formula.Definition.DefinitionAC, Inside.Core.Formula",_x000D_
        "ID": 188,_x000D_
        "Results": [_x000D_
          [_x000D_
            815.0_x000D_
          ]_x000D_
        ],_x000D_
        "Statistics": {_x000D_
          "CreationDate": "2019-02-04T12:31:52.2708666+01:00",_x000D_
          "LastRefreshDate": "2018-03-08T16:30:18.5415561+01:00",_x000D_
          "TotalRefreshCount": 2,_x000D_
          "CustomInfo": {}_x000D_
        }_x000D_
      },_x000D_
      "189": {_x000D_
        "$type": "Inside.Core.Formula.Definition.DefinitionAC, Inside.Core.Formula",_x000D_
        "ID": 189,_x000D_
        "Results": [_x000D_
          [_x000D_
            10.0_x000D_
          ]_x000D_
        ],_x000D_
        "Statistics": {_x000D_
          "CreationDate": "2019-02-04T12:31:52.2708666+01:00",_x000D_
          "LastRefreshDate": "2018-03-08T16:30:18.4805057+01:00",_x000D_
          "TotalRefreshCount": 2,_x000D_
          "CustomInfo": {}_x000D_
        }_x000D_
      },_x000D_
      "190": {_x000D_
        "$type": "Inside.Core.Formula.Definition.DefinitionAC, Inside.Core.Formula",_x000D_
        "ID": 190,_x000D_
        "Results": [_x000D_
          [_x000D_
            249.59_x000D_
          ]_x000D_
        ],_x000D_
        "Statistics": {_x000D_
          "CreationDate": "2019-02-04T12:31:52.2708666+01:00",_x000D_
          "LastRefreshDate": "2018-03-08T16:30:18.0205687+01:00",_x000D_
          "TotalRefreshCount": 2,_x000D_
          "CustomInfo": {}_x000D_
        }_x000D_
      },_x000D_
      "191": {_x000D_
        "$type": "Inside.Core.Formula.Definition.DefinitionAC, Inside.Core.Formula",_x000D_
        "ID": 191,_x000D_
        "Results": [_x000D_
          [_x000D_
            ""_x000D_
          ]_x000D_
        ],_x000D_
        "Statistics": {_x000D_
          "CreationDate": "2019-02-04T12:31:52.2718659+01:00",_x000D_
          "LastRefreshDate": "2018-03-08T16:30:17.9470084+01:00",_x000D_
          "TotalRefreshCount": 2,_x000D_
          "CustomInfo": {}_x000D_
        }_x000D_
      },_x000D_
      "192": {_x000D_
        "$type": "Inside.Core.Formula.Definition.DefinitionAC, Inside.Core.Formula",_x000D_
        "ID": 192,_x000D_
        "Results": [_x000D_
          [_x000D_
            "Chaise"_x000D_
          ]_x000D_
        ],_x000D_
        "Statistics": {_x000D_
          "CreationDate": "2019-02-04T12:31:52.2718659+01:00",_x000D_
          "LastRefreshDate": "2018-03-08T16:30:17.8008926+01:00",_x000D_
          "TotalRefreshCount": 2,_x000D_
          "CustomInfo": {}_x000D_
        }_x000D_
      },_x000D_
      "193": {_x000D_
        "$type": "Inside.Core.Formula.Definition.DefinitionAC, Inside.Core.Formula",_x000D_
        "ID": 193,_x000D_
        "Results": [_x000D_
          [_x000D_
            0.0_x000D_
          ]_x000D_
        ],_x000D_
        "Statistics": {_x000D_
          "CreationDate": "2019-02-04T12:31:52.2718659+01:00",_x000D_
          "LastRefreshDate": "2018-03-08T16:30:17.6457578+01:00",_x000D_
          "TotalRefreshCount": 2,_x000D_
          "CustomInfo": {}_x000D_
        }_x000D_
      },_x000D_
      "194": {_x000D_
        "$type": "Inside.Core.Formula.Definition.DefinitionAC, Inside.Core.Formula",_x000D_
        "ID": 194,_x000D_
        "Results": [_x000D_
          [_x000D_
            0.0_x000D_
          ]_x000D_
        ],_x000D_
        "Statistics": {_x000D_
          "CreationDate": "2019-02-04T12:31:52.2718659+01:00",_x000D_
          "LastRefreshDate": "2018-03-08T18:08:25.5566737+01:00",_x000D_
          "TotalRefreshCount": 1,_x000D_
          "CustomInfo": {}_x000D_
        }_x000D_
      },_x000D_
      "195": {_x000D_
        "$type": "Inside.Core.Formula.Definition.DefinitionAC, Inside.Core.Formula",_x000D_
        "ID": 195,_x000D_
        "Results": [_x000D_
          [_x000D_
            "Chaise"_x000D_
          ]_x000D_
        ],_x000D_
        "Statistics": {_x000D_
          "CreationDate": "2019-02-04T12:31:52.2718659+01:00",_x000D_
          "LastRefreshDate": "2018-03-08T18:08:25.6532572+01:00",_x000D_
          "TotalRefreshCount": 1,_x000D_
          "CustomInfo": {}_x000D_
        }_x000D_
      },_x000D_
      "196": {_x000D_
        "$type": "Inside.Core.Formula.Definition.DefinitionAC, Inside.Core.Formula",_x000D_
        "ID": 196,_x000D_
        "Results": [_x000D_
          [_x000D_
            ""_x000D_
          ]_x000D_
        ],_x000D_
        "Statistics": {_x000D_
          "CreationDate": "2019-02-04T12:31:52.2718659+01:00",_x000D_
          "LastRefreshDate": "2018-03-08T18:08:25.9293627+01:00",_x000D_
          "TotalRefreshCount": 1,_x000D_
          "CustomInfo": {}_x000D_
        }_x000D_
      },_x000D_
      "197": {_x000D_
        "$type": "Inside.Core.Formula.Definition.DefinitionAC, Inside.Core.Formula",_x000D_
        "ID": 197,_x000D_
        "Results": [_x000D_
          [_x000D_
            249.59_x000D_
          ]_x000D_
        ],_x000D_
        "Statistics": {_x000D_
          "CreationDate": "2019-02-04T12:31:52.2718659+01:00",_x000D_
          "LastRefreshDate": "2018-03-08T18:08:25.9773996+01:00",_x000D_
          "TotalRefreshCount": 1,_x000D_
          "CustomInfo": {}_x000D_
        }_x000D_
      },_x000D_
      "198": {_x000D_
        "$type": "Inside.Core.Formula.Definition.DefinitionAC, Inside.Core.Formula",_x000D_
        "ID": 198,_x000D_
        "Results": [_x000D_
          [_x000D_
            10.0_x000D_
          ]_x000D_
        ],_x000D_
        "Statistics": {_x000D_
          "CreationDate": "2019-02-04T12:31:52.2718659+01:00",_x000D_
          "LastRefreshDate": "2018-03-08T18:08:26.0385008+01:00",_x000D_
          "TotalRefreshCount": 1,_x000D_
          "CustomInfo": {}_x000D_
        }_x000D_
      },_x000D_
      "199": {_x000D_
        "$type": "Inside.Core.Formula.Definition.DefinitionAC, Inside.Core.Formula",_x000D_
        "ID": 199,_x000D_
        "Results": [_x000D_
          [_x000D_
            815.0_x000D_
          ]_x000D_
        ],_x000D_
        "Statistics": {_x000D_
          "CreationDate": "2019-02-04T12:31:52.2718659+01:00",_x000D_
          "LastRefreshDate": "2018-03-08T18:08:26.371706+01:00",_x000D_
          "TotalRefreshCount": 1,_x000D_
          "CustomInfo": {}_x000D_
        }_x000D_
      },_x000D_
      "200": {_x000D_
        "$type": "Inside.Core.Formula.Definition.DefinitionAC, Inside.Core.Formula",_x000D_
        "ID": 200,_x000D_
        "Results": [_x000D_
          [_x000D_
            3738.81_x000D_
          ]_x000D_
        ],_x000D_
        "Statistics": {_x000D_
          "CreationDate": "2019-02-04T12:31:52.2718659+01:00",_x000D_
          "LastRefreshDate": "2018-03-08T18:08:26.42276+01:00",_x000D_
          "TotalRefreshCount": 1,_x000D_
          "CustomInfo": {}_x000D_
        }_x000D_
      },_x000D_
      "201": {_x000D_
        "$type": "Inside.Core.Formula.Definition.DefinitionAC, Inside.Core.Formula",_x000D_
        "ID": 201,_x000D_
        "Results": [_x000D_
          [_x000D_
            1454.2_x000D_
          ]_x000D_
        ],_x000D_
        "Statistics": {_x000D_
          "CreationDate": "2019-02-04T12:31:52.2718659+01:00",_x000D_
          "LastRefreshDate": "2018-03-08T18:08:26.4748254+01:00",_x000D_
          "TotalRefreshCount": 1,_x000D_
          "CustomInfo": {}_x000D_
        }_x000D_
      },_x000D_
      "202": {_x000D_
        "$type": "Inside.Core.Formula.Definition.DefinitionAC, Inside.Core.Formula",_x000D_
        "ID": 202,_x000D_
        "Results": [_x000D_
          [_x000D_
            7360.0_x000D_
          ]_x000D_
        ],_x000D_
        "Statistics": {_x000D_
          "CreationDate": "2019-02-04T12:31:52.2718659+01:00",_x000D_
          "LastRefreshDate": "2018-03-08T18:08:26.5308846+01:00",_x000D_
          "TotalRefreshCount": 1,_x000D_
          "CustomInfo": {}_x000D_
        }_x000D_
      },_x000D_
      "203": {_x000D_
        "$type": "Inside.Core.Formula.Definition.DefinitionAC, Inside.Core.Formula",_x000D_
        "ID": 203,_x000D_
        "Results": [_x000D_
          [_x000D_
            1.0_x000D_
          ]_x000D_
        ],_x000D_
        "Statistics": {_x000D_
          "CreationDate": "2019-02-04T12:31:52.2718659+01:00",_x000D_
          "LastRefreshDate": "2018-03-08T18:08:26.8669644+01:00",_x000D_
          "TotalRefreshCount": 1,_x000D_
          "CustomInfo": {}_x000D_
        }_x000D_
      },_x000D_
      "204": {_x000D_
        "$type": "Inside.Core.Formula.Definition.DefinitionAC, Inside.Core.Formula",_x000D_
        "ID": 204,_x000D_
        "Results": [_x000D_
          [_x000D_
            50.0_x000D_
          ]_x000D_
        ],_x000D_
        "Statistics": {_x000D_
          "CreationDate": "2019-02-04T12:31:52.2718659+01:00",_x000D_
          "LastRefreshDate": "2018-03-08T18:08:26.9169895+01:00",_x000D_
          "TotalRefreshCount": 1,_x000D_
          "CustomInfo": {}_x000D_
        }_x000D_
      },_x000D_
      "205": {_x000D_
        "$type": "Inside.Core.Formula.Definition.DefinitionAC, Inside.Core.Formula",_x000D_
        "ID": 205,_x000D_
        "Results": [_x000D_
          [_x000D_
            51.0_x000D_
          ]_x000D_
        ],_x000D_
        "Statistics": {_x000D_
          "CreationDate": "2019-02-04T12:31:52.2718659+01:00",_x000D_
          "LastRefreshDate": "2018-03-08T18:08:26.9687277+01:00",_x000D_
          "TotalRefreshCount": 1,_x000D_
          "CustomInfo": {}_x000D_
        }_x000D_
      },_x000D_
      "206": {_x000D_
        "$type": "Inside.Core.Formula.Definition.DefinitionAC, Inside.Core.Formula",_x000D_
        "ID": 206,_x000D_
        "Results": [_x000D_
          [_x000D_
            50.0_x000D_
          ]_x000D_
        ],_x000D_
        "Statistics": {_x000D_
          "CreationDate": "2019-02-04T12:31:52.2718659+01:00",_x000D_
          "LastRefreshDate": </t>
  </si>
  <si>
    <t>"2018-03-08T18:08:27.0383016+01:00",_x000D_
          "TotalRefreshCount": 1,_x000D_
          "CustomInfo": {}_x000D_
        }_x000D_
      },_x000D_
      "207": {_x000D_
        "$type": "Inside.Core.Formula.Definition.DefinitionAC, Inside.Core.Formula",_x000D_
        "ID": 207,_x000D_
        "Results": [_x000D_
          [_x000D_
            ""_x000D_
          ]_x000D_
        ],_x000D_
        "Statistics": {_x000D_
          "CreationDate": "2019-02-04T12:31:52.2718659+01:00",_x000D_
          "LastRefreshDate": "2018-03-08T18:08:29.923468+01:00",_x000D_
          "TotalRefreshCount": 1,_x000D_
          "CustomInfo": {}_x000D_
        }_x000D_
      },_x000D_
      "208": {_x000D_
        "$type": "Inside.Core.Formula.Definition.DefinitionAC, Inside.Core.Formula",_x000D_
        "ID": 208,_x000D_
        "Results": [_x000D_
          [_x000D_
            ""_x000D_
          ]_x000D_
        ],_x000D_
        "Statistics": {_x000D_
          "CreationDate": "2019-02-04T12:31:52.2718659+01:00",_x000D_
          "LastRefreshDate": "2018-03-08T18:08:30.0230502+01:00",_x000D_
          "TotalRefreshCount": 1,_x000D_
          "CustomInfo": {}_x000D_
        }_x000D_
      },_x000D_
      "209": {_x000D_
        "$type": "Inside.Core.Formula.Definition.DefinitionAC, Inside.Core.Formula",_x000D_
        "ID": 209,_x000D_
        "Results": [_x000D_
          [_x000D_
            "Chaise"_x000D_
          ]_x000D_
        ],_x000D_
        "Statistics": {_x000D_
          "CreationDate": "2019-02-04T12:31:52.2718659+01:00",_x000D_
          "LastRefreshDate": "2018-03-08T18:08:30.3339957+01:00",_x000D_
          "TotalRefreshCount": 1,_x000D_
          "CustomInfo": {}_x000D_
        }_x000D_
      },_x000D_
      "210": {_x000D_
        "$type": "Inside.Core.Formula.Definition.DefinitionAC, Inside.Core.Formula",_x000D_
        "ID": 210,_x000D_
        "Results": [_x000D_
          [_x000D_
            "FINI"_x000D_
          ]_x000D_
        ],_x000D_
        "Statistics": {_x000D_
          "CreationDate": "2019-02-04T12:31:52.2718659+01:00",_x000D_
          "LastRefreshDate": "2018-03-08T18:08:30.3890341+01:00",_x000D_
          "TotalRefreshCount": 1,_x000D_
          "CustomInfo": {}_x000D_
        }_x000D_
      },_x000D_
      "211": {_x000D_
        "$type": "Inside.Core.Formula.Definition.DefinitionAC, Inside.Core.Formula",_x000D_
        "ID": 211,_x000D_
        "Results": [_x000D_
          [_x000D_
            3665.5_x000D_
          ]_x000D_
        ],_x000D_
        "Statistics": {_x000D_
          "CreationDate": "2019-02-04T12:31:52.2718659+01:00",_x000D_
          "LastRefreshDate": "2018-03-08T18:08:31.3742441+01:00",_x000D_
          "TotalRefreshCount": 1,_x000D_
          "CustomInfo": {}_x000D_
        }_x000D_
      },_x000D_
      "212": {_x000D_
        "$type": "Inside.Core.Formula.Definition.DefinitionAC, Inside.Core.Formula",_x000D_
        "ID": 212,_x000D_
        "Results": [_x000D_
          [_x000D_
            0.0_x000D_
          ]_x000D_
        ],_x000D_
        "Statistics": {_x000D_
          "CreationDate": "2019-02-04T12:31:52.2718659+01:00",_x000D_
          "LastRefreshDate": "2018-03-08T18:08:33.5079543+01:00",_x000D_
          "TotalRefreshCount": 1,_x000D_
          "CustomInfo": {}_x000D_
        }_x000D_
      },_x000D_
      "213": {_x000D_
        "$type": "Inside.Core.Formula.Definition.DefinitionAC, Inside.Core.Formula",_x000D_
        "ID": 213,_x000D_
        "Results": [_x000D_
          [_x000D_
            "Chaise"_x000D_
          ]_x000D_
        ],_x000D_
        "Statistics": {_x000D_
          "CreationDate": "2019-02-04T12:31:52.2718659+01:00",_x000D_
          "LastRefreshDate": "2018-03-08T18:08:33.5359741+01:00",_x000D_
          "TotalRefreshCount": 1,_x000D_
          "CustomInfo": {}_x000D_
        }_x000D_
      },_x000D_
      "214": {_x000D_
        "$type": "Inside.Core.Formula.Definition.DefinitionAC, Inside.Core.Formula",_x000D_
        "ID": 214,_x000D_
        "Results": [_x000D_
          [_x000D_
            ""_x000D_
          ]_x000D_
        ],_x000D_
        "Statistics": {_x000D_
          "CreationDate": "2019-02-04T12:31:52.2718659+01:00",_x000D_
          "LastRefreshDate": "2018-03-08T18:08:33.6150439+01:00",_x000D_
          "TotalRefreshCount": 1,_x000D_
          "CustomInfo": {}_x000D_
        }_x000D_
      },_x000D_
      "215": {_x000D_
        "$type": "Inside.Core.Formula.Definition.DefinitionAC, Inside.Core.Formula",_x000D_
        "ID": 215,_x000D_
        "Results": [_x000D_
          [_x000D_
            249.59_x000D_
          ]_x000D_
        ],_x000D_
        "Statistics": {_x000D_
          "CreationDate": "2019-02-04T12:31:52.2718659+01:00",_x000D_
          "LastRefreshDate": "2018-03-08T18:08:33.6350568+01:00",_x000D_
          "TotalRefreshCount": 1,_x000D_
          "CustomInfo": {}_x000D_
        }_x000D_
      },_x000D_
      "216": {_x000D_
        "$type": "Inside.Core.Formula.Definition.DefinitionAC, Inside.Core.Formula",_x000D_
        "ID": 216,_x000D_
        "Results": [_x000D_
          [_x000D_
            10.0_x000D_
          ]_x000D_
        ],_x000D_
        "Statistics": {_x000D_
          "CreationDate": "2019-02-04T12:31:52.2728663+01:00",_x000D_
          "LastRefreshDate": "2018-03-08T18:08:33.6530695+01:00",_x000D_
          "TotalRefreshCount": 1,_x000D_
          "CustomInfo": {}_x000D_
        }_x000D_
      },_x000D_
      "217": {_x000D_
        "$type": "Inside.Core.Formula.Definition.DefinitionAC, Inside.Core.Formula",_x000D_
        "ID": 217,_x000D_
        "Results": [_x000D_
          [_x000D_
            815.0_x000D_
          ]_x000D_
        ],_x000D_
        "Statistics": {_x000D_
          "CreationDate": "2019-02-04T12:31:52.2728663+01:00",_x000D_
          "LastRefreshDate": "2018-03-08T18:08:33.6725901+01:00",_x000D_
          "TotalRefreshCount": 1,_x000D_
          "CustomInfo": {}_x000D_
        }_x000D_
      },_x000D_
      "218": {_x000D_
        "$type": "Inside.Core.Formula.Definition.DefinitionAC, Inside.Core.Formula",_x000D_
        "ID": 218,_x000D_
        "Results": [_x000D_
          [_x000D_
            3738.81_x000D_
          ]_x000D_
        ],_x000D_
        "Statistics": {_x000D_
          "CreationDate": "2019-02-04T12:31:52.2728663+01:00",_x000D_
          "LastRefreshDate": "2018-03-08T18:08:33.6916039+01:00",_x000D_
          "TotalRefreshCount": 1,_x000D_
          "CustomInfo": {}_x000D_
        }_x000D_
      },_x000D_
      "219": {_x000D_
        "$type": "Inside.Core.Formula.Definition.DefinitionAC, Inside.Core.Formula",_x000D_
        "ID": 219,_x000D_
        "Results": [_x000D_
          [_x000D_
            1454.2_x000D_
          ]_x000D_
        ],_x000D_
        "Statistics": {_x000D_
          "CreationDate": "2019-02-04T12:31:52.2728663+01:00",_x000D_
          "LastRefreshDate": "2018-03-08T18:08:33.7106182+01:00",_x000D_
          "TotalRefreshCount": 1,_x000D_
          "CustomInfo": {}_x000D_
        }_x000D_
      },_x000D_
      "220": {_x000D_
        "$type": "Inside.Core.Formula.Definition.DefinitionAC, Inside.Core.Formula",_x000D_
        "ID": 220,_x000D_
        "Results": [_x000D_
          [_x000D_
            7360.0_x000D_
          ]_x000D_
        ],_x000D_
        "Statistics": {_x000D_
          "CreationDate": "2019-02-04T12:31:52.2728663+01:00",_x000D_
          "LastRefreshDate": "2018-03-08T18:08:33.7451225+01:00",_x000D_
          "TotalRefreshCount": 1,_x000D_
          "CustomInfo": {}_x000D_
        }_x000D_
      },_x000D_
      "221": {_x000D_
        "$type": "Inside.Core.Formula.Definition.DefinitionAC, Inside.Core.Formula",_x000D_
        "ID": 221,_x000D_
        "Results": [_x000D_
          [_x000D_
            1.0_x000D_
          ]_x000D_
        ],_x000D_
        "Statistics": {_x000D_
          "CreationDate": "2019-02-04T12:31:52.2728663+01:00",_x000D_
          "LastRefreshDate": "2018-03-08T18:08:33.7581376+01:00",_x000D_
          "TotalRefreshCount": 1,_x000D_
          "CustomInfo": {}_x000D_
        }_x000D_
      },_x000D_
      "222": {_x000D_
        "$type": "Inside.Core.Formula.Definition.DefinitionAC, Inside.Core.Formula",_x000D_
        "ID": 222,_x000D_
        "Results": [_x000D_
          [_x000D_
            50.0_x000D_
          ]_x000D_
        ],_x000D_
        "Statistics": {_x000D_
          "CreationDate": "2019-02-04T12:31:52.2728663+01:00",_x000D_
          "LastRefreshDate": "2018-03-08T18:08:33.7751424+01:00",_x000D_
          "TotalRefreshCount": 1,_x000D_
          "CustomInfo": {}_x000D_
        }_x000D_
      },_x000D_
      "223": {_x000D_
        "$type": "Inside.Core.Formula.Definition.DefinitionAC, Inside.Core.Formula",_x000D_
        "ID": 223,_x000D_
        "Results": [_x000D_
          [_x000D_
            51.0_x000D_
          ]_x000D_
        ],_x000D_
        "Statistics": {_x000D_
          "CreationDate": "2019-02-04T12:31:52.2728663+01:00",_x000D_
          "LastRefreshDate": "2018-03-08T18:08:33.7921561+01:00",_x000D_
          "TotalRefreshCount": 1,_x000D_
          "CustomInfo": {}_x000D_
        }_x000D_
      },_x000D_
      "224": {_x000D_
        "$type": "Inside.Core.Formula.Definition.DefinitionAC, Inside.Core.Formula",_x000D_
        "ID": 224,_x000D_
        "Results": [_x000D_
          [_x000D_
            50.0_x000D_
          ]_x000D_
        ],_x000D_
        "Statistics": {_x000D_
          "CreationDate": "2019-02-04T12:31:52.2728663+01:00",_x000D_
          "LastRefreshDate": "2018-03-08T18:08:33.8071667+01:00",_x000D_
          "TotalRefreshCount": 1,_x000D_
          "CustomInfo": {}_x000D_
        }_x000D_
      },_x000D_
      "225": {_x000D_
        "$type": "Inside.Core.Formula.Definition.DefinitionAC, Inside.Core.Formula",_x000D_
        "ID": 225,_x000D_
        "Results": [_x000D_
          [_x000D_
            ""_x000D_
          ]_x000D_
        ],_x000D_
        "Statistics": {_x000D_
          "CreationDate": "2019-02-04T12:31:52.2728663+01:00",_x000D_
          "LastRefreshDate": "2018-03-08T18:08:33.8211847+01:00",_x000D_
          "TotalRefreshCount": 1,_x000D_
          "CustomInfo": {}_x000D_
        }_x000D_
      },_x000D_
      "226": {_x000D_
        "$type": "Inside.Core.Formula.Definition.DefinitionAC, Inside.Core.Formula",_x000D_
        "ID": 226,_x000D_
        "Results": [_x000D_
          [_x000D_
            ""_x000D_
          ]_x000D_
        ],_x000D_
        "Statistics": {_x000D_
          "CreationDate": "2019-02-04T12:31:52.2728663+01:00",_x000D_
          "LastRefreshDate": "2018-03-08T18:08:33.8422145+01:00",_x000D_
          "TotalRefreshCount": 1,_x000D_
          "CustomInfo": {}_x000D_
        }_x000D_
      },_x000D_
      "227": {_x000D_
        "$type": "Inside.Core.Formula.Definition.DefinitionAC, Inside.Core.Formula",_x000D_
        "ID": 227,_x000D_
        "Results": [_x000D_
          [_x000D_
            "Chaise"_x000D_
          ]_x000D_
        ],_x000D_
        "Statistics": {_x000D_
          "CreationDate": "2019-02-04T12:31:52.2728663+01:00",_x000D_
          "LastRefreshDate": "2018-03-08T18:08:33.8742311+01:00",_x000D_
          "TotalRefreshCount": 1,_x000D_
          "CustomInfo": {}_x000D_
        }_x000D_
      },_x000D_
      "228": {_x000D_
        "$type": "Inside.Core.Formula.Definition.DefinitionAC, Inside.Core.Formula",_x000D_
        "ID": 228,_x000D_
        "Results": [_x000D_
          [_x000D_
            3665.5_x000D_
          ]_x000D_
        ],_x000D_
        "Statistics": {_x000D_
          "CreationDate": "2019-02-04T12:31:52.2728663+01:00",_x000D_
          "LastRefreshDate": "2018-03-08T18:08:33.8882448+01:00",_x000D_
          "TotalRefreshCount": 1,_x000D_
          "CustomInfo": {}_x000D_
        }_x000D_
      },_x000D_
      "229": {_x000D_
        "$type": "Inside.Core.Formula.Definition.DefinitionAC, Inside.Core.Formula",_x000D_
        "ID": 229,_x000D_
        "Results": [_x000D_
          [_x000D_
            0.0_x000D_
          ]_x000D_
        ],_x000D_
        "Statistics": {_x000D_
          "CreationDate": "2019-02-04T12:31:52.2728663+01:00",_x000D_
          "LastRefreshDate": "2018-03-08T18:08:45.858576+01:00",_x000D_
          "TotalRefreshCount": 1,_x000D_
          "CustomInfo": {}_x000D_
        }_x000D_
      },_x000D_
      "230": {_x000D_
        "$type": "Inside.Core.Formula.Definition.DefinitionAC, Inside.Core.Formula",_x000D_
        "ID": 230,_x000D_
        "Results": [_x000D_
          [_x000D_
            "Chaise"_x000D_
          ]_x000D_
        ],_x000D_
        "Statistics": {_x000D_
          "CreationDate": "2019-02-04T12:31:52.2728663+01:00",_x000D_
          "LastRefreshDate": "2018-03-08T18:08:45.8835945+01:00",_x000D_
          "TotalRefreshCount": 1,_x000D_
          "CustomInfo": {}_x000D_
        }_x000D_
      },_x000D_
      "231": {_x000D_
        "$type": "Inside.Core.Formula.Definition.DefinitionAC, Inside.Core.Formula",_x000D_
        "ID": 231,_x000D_
        "Results": [_x000D_
          [_x000D_
            ""_x000D_
          ]_x000D_
        ],_x000D_
        "Statistics": {_x000D_
          "CreationDate": "2019-02-04T12:31:52.2728663+01:00",_x000D_
          "LastRefreshDate": "2018-03-08T18:08:45.9061194+01:00",_x000D_
          "TotalRefreshCount": 1,_x000D_
          "CustomInfo": {}_x000D_
        }_x000D_
      },_x000D_
      "232": {_x000D_
        "$type": "Inside.Core.Formula.Definition.DefinitionAC, Inside.Core.Formula",_x000D_
        "ID": 232,_x000D_
        "Results": [_x000D_
          [_x000D_
            249.59_x000D_
          ]_x000D_
        ],_x000D_
        "Statistics": {_x000D_
          "CreationDate": "2019-02-04T12:31:52.2728663+01:00",_x000D_
          "LastRefreshDate": "2018-03-08T18:08:45.9321455+01:00",_x000D_
          "TotalRefreshCount": 1,_x000D_
          "CustomInfo": {}_x000D_
        }_x000D_
      },_x000D_
      "233": {_x000D_
        "$type": "Inside.Core.Formula.Definition.DefinitionAC, Inside.Core.Formula",_x000D_
        "ID": 233,_x000D_
        "Results": [_x000D_
          [_x000D_
            10.0_x000D_
          ]_x000D_
        ],_x000D_
        "Statistics": {_x000D_
          "CreationDate": "2019-02-04T12:31:52.2728663+01:00",_x000D_
          "LastRefreshDate": "2018-03-08T18:08:45.9571623+01:00",_x000D_
          "TotalRefreshCount": 1,_x000D_
          "CustomInfo": {}_x000D_
        }_x000D_
      },_x000D_
      "234": {_x000D_
        "$type": "Inside.Core.Formula.Definition.DefinitionAC, Inside.Core.Formula",_x000D_
        "ID": 234,_x000D_
        "Results": [_x000D_
          [_x000D_
            815.0_x000D_
          ]_x000D_
        ],_x000D_
        "Statistics": {_x000D_
          "CreationDate": "2019-02-04T12:31:52.2728663+01:00",_x000D_
          "LastRefreshDate": "2018-03-08T18:08:45.9791778+01:00",_x000D_
          "TotalRefreshCount": 1,_x000D_
          "CustomInfo": {}_x000D_
        }_x000D_
      },_x000D_
      "235": {_x000D_
        "$type": "Inside.Core.Formula.Definition.DefinitionAC, Inside.Core.Formula",_x000D_
        "ID": 235,_x000D_
        "Results": [_x000D_
          [_x000D_
            3738.81_x000D_
          ]_x000D_
        ],_x000D_
        "Statistics": {_x000D_
          "CreationDate": "2019-02-04T12:31:52.2728663+01:00",_x000D_
          "LastRefreshDate": "2018-03-08T18:08:46.0002025+01:00",_x000D_
          "TotalRefreshCount": 1,_x000D_
          "CustomInfo": {}_x000D_
        }_x000D_
      },_x000D_
      "236": {_x000D_
        "$type": "Inside.Core.Formula.Definition.DefinitionAC, Inside.Core.Formula",_x000D_
        "ID": 236,_x000D_
        "Results": [_x000D_
          [_x000D_
            1454.2_x000D_
          ]_x000D_
        ],_x000D_
        "Statistics": {_x000D_
          "CreationDate": "2019-02-04T12:31:52.2728663+01:00",_x000D_
          "LastRefreshDate": "2018-03-08T18:08:46.021216+01:00",_x000D_
          "TotalRefreshCount": 1,_x000D_
          "CustomInfo": {}_x000D_
        }_x000D_
      },_x000D_
      "237": {_x000D_
        "$type": "Inside.Core.Formula.Definition.DefinitionAC, Inside.Core.Formula",_x000D_
        "ID": 237,_x000D_
        "Results": [_x000D_
          [_x000D_
            7360.0_x000D_
          ]_x000D_
        ],_x000D_
        "Statistics": {_x000D_
          "CreationDate": "2019-02-04T12:31:52.2728663+01:00",_x000D_
          "LastRefreshDate": "2018-03-08T18:08:46.0402392+01:00",_x000D_
          "TotalRefreshCount": 1,_x000D_
          "CustomInfo": {}_x000D_
        }_x000D_
      },_x000D_
      "238": {_x000D_
        "$type": "Inside.Core.Formula.Definition.DefinitionAC, Inside.Core.Formula",_x000D_
        "ID": 238,_x000D_
        "Results": [_x000D_
          [_x000D_
            1.0_x000D_
          ]_x000D_
        ],_x000D_
        "Statistics": {_x000D_
          "CreationDate": "2019-02-04T12:31:52.2728663+01:00",_x000D_
          "LastRefreshDate": "2018-03-08T18:08:46.0542457+01:00",_x000D_
          "TotalRefreshCount": 1,_x000D_
          "CustomInfo": {}_x000D_
        }_x000D_
      },_x000D_
      "239": {_x000D_
        "$type": "Inside.Core.Formula.Definition.DefinitionAC, Inside.Core.Formula",_x000D_
        "ID": 239,_x000D_
        "Results": [_x000D_
          [_x000D_
            50.0_x000D_
          ]_x000D_
        ],_x000D_
        "Statistics": {_x000D_
          "CreationDate": "2019-02-04T12:31:52.2728663+01:00",_x000D_
          "LastRefreshDate": "2018-03-08T18:08:46.0702634+01:00",_x000D_
          "TotalRefreshCount": 1,_x000D_
          "CustomInfo": {}_x000D_
        }_x000D_
      },_x000D_
      "240": {_x000D_
        "$type": "Inside.Core.Formula.Definition.DefinitionAC, Inside.Core.Formula",_x000D_
        "ID": 240,_x000D_
        "Results": [_x000D_
          [_x000D_
            51.0_x000D_
          ]_x000D_
        ],_x000D_
        "Statistics": {_x000D_
          "CreationDate": "2019-02-04T12:31:52.2728663+01:00",_x000D_
          "LastRefreshDate": "2018-03-08T18:08:46.0852749+01:00",_x000D_
          "TotalRefreshCount": 1,_x000D_
          "CustomInfo": {}_x000D_
        }_x000D_
      },_x000D_
      "241": {_x000D_
        "$type": "Inside.Core.Formula.Definition.DefinitionAC, Inside.Core.Formula",_x000D_
        "ID": 241,_x000D_
        "Results": [_x000D_
          [_x000D_
            50.0_x000D_
          ]_x000D_
        ],_x000D_
        "Statistics": {_x000D_
          "CreationDate": "2019-02-04T12:31:52.2728663+01:00",_x000D_
          "LastRefreshDate": "2018-03-08T18:08:46.0992835+01:00",_x000D_
          "TotalRefreshCount": 1,_x000D_
          "CustomInfo": {}_x000D_
        }_x000D_
      },_x000D_
      "242": {_x000D_
        "$type": "Inside.Core.Formula.Definition.DefinitionAC, Inside.Core.Formula",_x000D_
        "ID": 242,_x000D_
        "Results": [_x000D_
          [_x000D_
            ""_x000D_
          ]_x000D_
        ],_x000D_
        "Statistics": {_x000D_
          "CreationDate": "2019-02-04T12:31:52.2728663+01:00",_x000D_
          "LastRefreshDate": "2018-03-08T18:08:46.1152948+01:00",_x000D_
          "TotalRefreshCount": 1,_x000D_
          "CustomInfo": {}_x000D_
        }_x000D_
      },_x000D_
      "243": {_x000D_
        "$type": "Inside.Core.Formula.Definition.DefinitionAC, Inside.Core.Formula",_x000D_
        "ID": 243,_x000D_
        "Results": [_x000D_
          [_x000D_
            ""_x000D_
          ]_x000D_
        ],_x000D_
        "Statistics": {_x000D_
          "CreationDate": "2019-02-04T12:31:52.2738649+01:00",_x000D_
          "LastRefreshDate": "2018-03-08T18:08:46.1328379+01:00",_x000D_
          "TotalRefreshCount": 1,_x000D_
          "CustomInfo": {}_x000D_
        }_x000D_
      },_x000D_
      "244": {_x000D_
        "$type": "Inside.Core.Formula.Definition.DefinitionAC, Inside.Core.Formula",_x000D_
        "ID": 244,_x000D_
        "Results": [_x000D_
          [_x000D_
            "Chaise"_x000D_
          ]_x000D_
        ],_x000D_
        "Statistics": {_x000D_
          "CreationDate": "2019-02-04T12:31:52.2738649+01:00",_x000D_
          "LastRefreshDate": "2018-03-08T18:08:46.1520818+01:00",_x000D_
          "TotalRefreshCount": 1,_x000D_
          "CustomInfo": {}_x000D_
        }_x000D_
      },_x000D_
      "245": {_x000D_
        "$type": "Inside.Core.Formula.Definition.DefinitionAC, Inside.Core.Formula",_x000D_
        "ID": 245,_x000D_
        "Results": [_x000D_
          [_x000D_
            "FINI"_x000D_
          ]_x000D_
        ],_x000D_
        "Statistics": {_x000D_
          "CreationDate": "2019-02-04T12:31:52.2738649+01:00",_x000D_
          "LastRefreshDate": "2018-03-08T18:08:46.1641198+01:00",_x000D_
          "TotalRefreshCount": 1,_x000D_
          "CustomInfo": {}_x000D_
        }_x000D_
      },_x000D_
      "246": {_x000D_
        "$type": "Inside.Core.Formula.Definition.DefinitionAC, Inside.Core.Formula",_x000D_
        "ID": 246,_x000D_
        "Results": [_x000D_
          [_x000D_
            3665.5_x000D_
          ]_x000D_
        ],_x000D_
        "Statistics": {_x000D_
          "CreationDate": "2019-02-04T12:31:52.2738649+01:00",_x000D_
          "LastRefreshDate": "2018-03-08T18:08:46.1781006+01:00",_x000D_
          "TotalRefreshCount": 1,_x000D_
          "CustomInfo": {}_x000D_
        }_x000D_
      },_x000D_
      "247": {_x000D_
        "$type": "Inside.Core.Formula.Definition.DefinitionAC, Inside.Core.Formula",_x000D_
        "ID": 247,_x000D_
        "Results": [_x000D_
          [_x000D_
            0.0_x000D_
          ]_x000D_
        ],_x000D_
        "Statistics": {_x000D_
          "CreationDate": "2019-02-04T12:31:52.2738649+01:00",_x000D_
          "LastRefreshDate": "2018-03-08T18:09:05.1911842+01:00",_x000D_
          "TotalRefreshCount": 2,_x000D_
          "CustomInfo": {}_x000D_
        }_x000D_
      },_x000D_
      "248": {_x000D_
        "$type": "Inside.Core.Formula.Definition.DefinitionAC, Inside.Core.Formula",_x000D_
        "ID": 248,_x000D_
        "Results": [_x000D_
          [_x000D_
            "Chaise"_x000D_
          ]_x000D_
        ],_x000D_
        "Statistics": {_x000D_
          "CreationDate": "2019-02-04T12:31:52.2738649+01:00",_x000D_
          "LastRefreshDate": "2018-03-08T18:09:05.2031974+01:00",_x000D_
          "TotalRefreshCount": 2,_x000D_
          "CustomInfo": {}_x000D_
        }_x000D_
      },_x000D_
      "249": {_x000D_
        "$type": "Inside.Core.Formula.Definition.DefinitionAC, Inside.Core.Formula",_x000D_
        "ID": 249,_x000D_
        "Results": [_x000D_
          [_x000D_
            ""_x000D_
          ]_x000D_
        ],_x000D_
        "Statistics": {_x000D_
          "CreationDate": "2019-02-04T12:31:52.2738649+01:00",_x000D_
          "LastRefreshDate": "2018-03-08T18:09:05.2131989+01:00",_x000D_
          "TotalRefreshCount": 2,_x000D_
          "CustomInfo": {}_x000D_
        }_x000D_
      },_x000D_
      "250": {_x000D_
        "$type": "Inside.Core.Formula.Definition.DefinitionAC, Inside.Core.Formula",_x000D_
        "ID": 250,_x000D_
        "Results": [_x000D_
          [_x000D_
            249.59_x000D_
          ]_x000D_
        ],_x000D_
        "Statistics": {_x000D_
          "CreationDate": "2019-02-04T12:31:52.2738649+01:00",_x000D_
          "LastRefreshDate": "2018-03-08T18:09:05.225218+01:00",_x000D_
          "TotalRefreshCount": 2,_x000D_
          "CustomInfo": {}_x000D_
        }_x000D_
      },_x000D_
      "251": {_x000D_
        "$type": "Inside.Core.Formula.Definition.DefinitionAC, Inside.Core.Formula",_x000D_
        "ID": 251,_x000D_
        "Results": [_x000D_
          [_x000D_
            10.0_x000D_
          ]_x000D_
        ],_x000D_
        "Statistics": {_x000D_
          "CreationDate": "2019-02-04T12:31:52.2738649+01:00",_x000D_
          "LastRefreshDate": "2018-03-08T18:09:05.2342338+01:00",_x000D_
          "TotalRefreshCount": 2,_x000D_
          "CustomInfo": {}_x000D_
        }_x000D_
      },_x000D_
      "252": {_x000D_
        "$type": "Inside.Core.Formula.Definition.DefinitionAC, Inside.Core.Formula",_x000D_
        "ID": 252,_x000D_
        "Results": [_x000D_
          [_x000D_
            815.0_x000D_
          ]_x000D_
        ],_x000D_
        "Statistics": {_x000D_
          "CreationDate": "2019-02-04T12:31:52.2738649+01:00",_x000D_
          "LastRefreshDate": "2018-03-08T18:09:05.2452424+01:00",_x000D_
          "TotalRefreshCount": 2,_x000D_
          "CustomInfo": {}_x000D_
        }_x000D_
      },_x000D_
      "253": {_x000D_
        "$type": "Inside.Core.Formula.Definition.DefinitionAC, Inside.Core.Formula",_x000D_
        "ID": 253,_x000D_
        "Results": [_x000D_
          [_x000D_
            3738.81_x000D_
          ]_x000D_
        ],_x000D_
        "Statistics": {_x000D_
          "CreationDate": "2019-02-04T12:31:52.2738649+01:00",_x000D_
          "LastRefreshDate": "2018-03-08T18:09:05.2522529+01:00",_x000D_
          "TotalRefreshCount": 2,_x000D_
          "CustomInfo": {}_x000D_
        }_x000D_
      },_x000D_
      "254": {_x000D_
        "$type": "Inside.Core.Formula.Definition.DefinitionAC, Inside.Core.Formula",_x000D_
        "ID": 254,_x000D_
        "Results": [_x000D_
          [_x000D_
            1454.2_x000D_
          ]_x000D_
        ],_x000D_
        "Statistics": {_x000D_
          "CreationDate": "2019-02-04T12:31:52.2738649+01:00",_x000D_
          "LastRefreshDate": "2018-03-08T18:09:05.2602958+01:00",_x000D_
          "TotalRefreshCount": 2,_x000D_
          "CustomInfo": {}_x000D_
        }_x000D_
      },_x000D_
      "255": {_x000D_
        "$type": "Inside.Core.Formula.Definition.DefinitionAC, Inside.Core.Formula",_x000D_
        "ID": 255,_x000D_
        "Results": [_x000D_
          [_x000D_
            7360.0_x000D_
          ]_x000D_
        ],_x000D_
        "Statistics": {_x000D_
          "CreationDate": "2019-02-04T12:31:52.2738649+01:00",_x000D_
          "LastRefreshDate": "2018-03-08T18:09:05.2682856+01:00",_x000D_
          "TotalRefreshCount": 2,_x000D_
          "CustomInfo": {}_x000D_
        }_x000D_
      },_x000D_
      "256": {_x000D_
        "$type": "Inside.Core.Formula.Definition.DefinitionAC, Inside.Core.Formula",_x000D_
        "ID": 256,_x000D_
        "Results": [_x000D_
          [_x000D_
            1.0_x000D_
          ]_x000D_
        ],_x000D_
        "Statistics": {_x000D_
          "CreationDate": "2019-02-04T12:31:52.2738649+01:00",_x000D_
          "LastRefreshDate": "2018-03-08T18:09:05.2752649+01:00",_x000D_
          "TotalRefreshCount": 2,_x000D_
          "CustomInfo": {}_x000D_
        }_x000D_
      },_x000D_
      "257": {_x000D_
        "$type": "Inside.Core.Formula.Definition.DefinitionAC, Inside.Core.Formula",_x000D_
        "ID": 257,_x000D_
        "Results": [_x000D_
          [_x000D_
            50.0_x000D_
          ]_x000D_
        ],_x000D_
        "Statistics": {_x000D_
          "CreationDate": "2019-02-04T12:31:52.2748655+01:00",_x000D_
          "LastRefreshDate": "2018-03-08T18:09:05.2822681+01:00",_x000D_
          "TotalRefreshCount": 2,_x000D_
          "CustomInfo": {}_x000D_
        }_x000D_
      },_x000D_
      "258": {_x000D_
        "$type": "Inside.Core.Formula.Definition.DefinitionAC, Inside.Core.Formula",_x000D_
        "ID": 258,_x000D_
        "Results": [_x000D_
          [_x000D_
            51.0_x000D_
          ]_x000D_
        ],_x000D_
        "Statistics": {_x000D_
          "CreationDate": "2019-02-04T12:31:52.2748655+01:00",_x000D_
          "LastRefreshDate": "2018-03-08T18:09:05.2922825+01:00",_x000D_
          "TotalRefreshCount": 2,_x000D_
          "CustomInfo": {}_x000D_
        }_x000D_
      },_x000D_
      "259": {_x000D_
        "$type": "Inside.Core.Formula.Definition.DefinitionAC, Inside.Core.Formula",_x000D_
        "ID": 259,_x000D_
        "Results": [_x000D_
          [_x000D_
            50.0_x000D_
          ]_x000D_
        ],_x000D_
        "Statistics": {_x000D_
          "CreationDate": "2019-02-04T12:31:52.2748655+01:00",_x000D_
          "LastRefreshDate": "2018-03-08T18:09:05.3003082+01:00",_x000D_
          "TotalRefreshCount": 2,_x000D_
          "CustomInfo": {}_x000D_
        }_x000D_
      },_x000D_
      "260": {_x000D_
        "$type": "Inside.Core.Formula.Definition.DefinitionAC, Inside.Core.Formula",_x000D_
        "ID": 260,_x000D_
        "Results": [_x000D_
          [_x000D_
            ""_x000D_
          ]_x000D_
        ],_x000D_
        "Statistics": {_x000D_
          "CreationDate": "2019-02-04T12:31:52.2748655+01:00",_x000D_
          "LastRefreshDate": "2018-03-08T18:09:05.3082873+01:00",_x000D_
          "TotalRefreshCount": 2,_x000D_
          "CustomInfo": {}_x000D_
        }_x000D_
      },_x000D_
      "261": {_x000D_
        "$type": "Inside.Core.Formula.Definition.DefinitionAC, Inside.Core.Formula",_x000D_
        "ID": 261,_x000D_
        "Results": [_x000D_
          [_x000D_
            ""_x000D_
          ]_x000D_
        ],_x000D_
        "Statistics": {_x000D_
          "CreationDate": "2019-02-04T12:31:52.2748655+01:00",_x000D_
          "LastRefreshDate": "2018-03-08T18:09:05.319828+01:00",_x000D_
          "TotalRefreshCount": 2,_x000D_
          "CustomInfo": {}_x000D_
        }_x000D_
      },_x000D_
      "262": {_x000D_
        "$type": "Inside.Core.Formula.Definition.DefinitionAC, Inside.Core.Formula",_x000D_
        "ID": 262,_x000D_
        "Results": [_x000D_
          [_x000D_
            "Chaise"_x000D_
          ]_x000D_
        ],_x000D_
        "Statistics": {_x000D_
          "CreationDate": "2019-02-04T12:31:52.2748655+01:00",_x000D_
          "LastRefreshDate": "2018-03-08T18:09:05.3288467+01:00",_x000D_
          "TotalRefreshCount": 2,_x000D_
          "CustomInfo": {}_x000D_
        }_x000D_
      },_x000D_
      "263": {_x000D_
        "$type": "Inside.Core.Formula.Definition.DefinitionAC, Inside.Core.Formula",_x000D_
        "ID": 263,_x000D_
        "Results": [_x000D_
          [_x000D_
            "FINI"_x000D_
          ]_x000D_
        ],_x000D_
        "Statistics": {_x000D_
          "CreationDate": "2019-02-04T12:31:52.2748655+01:00",_x000D_
          "LastRefreshDate": "2018-03-08T18:09:05.3333473+01:00",_x000D_
          "TotalRefreshCount": 2,_x000D_
          "CustomInfo": {}_x000D_
        }_x000D_
      },_x000D_
      "264": {_x000D_
        "$type": "Inside.Core.Formula.Definition.DefinitionAC, Inside.Core.Formula",_x000D_
        "ID": 264,_x000D_
        "Results": [_x000D_
          [_x000D_
            3665.5_x000D_
          ]_x000D_
        ],_x000D_
        "Statistics": {_x000D_
          "CreationDate": "2019-02-04T12:31:52.2748655+01:00",_x000D_
          "LastRefreshDate": "2018-03-08T18:09:05.3403583+01:00",_x000D_
          "TotalRefreshCount": 2,_x000D_
          "CustomInfo": {}_x000D_
        }_x000D_
      },_x000D_
      "265": {_x000D_
        "$type": "Inside.Core.Formula.Definition.DefinitionAC, Inside.Core.Formula",_x000D_
        "ID": 265,_x000D_
        "Results": [_x000D_
          [_x000D_
            0.0_x000D_
          ]_x000D_
        ],_x000D_
        "Statistics": {_x000D_
          "CreationDate": "2019-02-04T12:31:52.2748655+01:00",_x000D_
          "LastRefreshDate": "2018-03-08T18:46:08.6519686+01:00",_x000D_
          "TotalRefreshCount": 4,_x000D_
          "CustomInfo": {}_x000D_
        }_x000D_
      },_x000D_
      "266": {_x000D_
        "$type": "Inside.Core.Formula.Definition.DefinitionAC, Inside.Core.Formula",_x000D_
        "ID": 266,_x000D_
        "Results": [_x000D_
          [_x000D_
            "Chaise"_x000D_
          ]_x000D_
        ],_x000D_
        "Statistics": {_x000D_
          "CreationDate": "2019-02-04T12:31:52.2748655+01:00",_x000D_
          "LastRefreshDate": "2018-03-08T18:46:10.4640941+01:00",_x000D_
          "TotalRefreshCount": 6,_x000D_
          "CustomInfo": {}_x000D_
        }_x000D_
      },_x000D_
      "267": {_x000D_
        "$type": "Inside.Core.Formula.Definition.DefinitionAC, Inside.Core.Formula",_x000D_
        "ID": 267,_x000D_
        "Results": [_x000D_
          [_x000D_
            ""_x000D_
          ]_x000D_
        ],_x000D_
        "Statistics": {_x000D_
          "CreationDate": "2019-02-04T12:31:52.2748655+01:00",_x000D_
          "LastRefreshDate": "2018-03-08T18:46:10.4074618+01:00",_x000D_
          "TotalRefreshCount": 4,_x000D_
          "CustomInfo": {}_x000D_
        }_x000D_
      },_x000D_
      "268": {_x000D_
        "$type": "Inside.Core.Formula.Definition.DefinitionAC, Inside.Core.Formula",_x000D_
        "ID": 268,_x000D_
        "Results": [_x000D_
          [_x000D_
            249.59_x000D_
          ]_x000D_
        ],_x000D_
        "Statistics": {_x000D_
          "CreationDate": "2019-02-04T12:31:52.2748655+01:00",_x000D_
          "LastRefreshDate": "2018-03-08T18:46:08.6239499+01:00",_x000D_
          "TotalRefreshCount": 4,_x000D_
          "CustomInfo": {}_x000D_
        }_x000D_
      },_x000D_
      "269": {_x000D_
        "$type": "Inside.Core.Formula.Definition.DefinitionAC, Inside.Core.Formula",_x000D_
        "ID": 269,_x000D_
        "Results": [_x000D_
          [_x000D_
            10.0_x000D_
          ]_x000D_
        ],_x000D_
        "Statistics": {_x000D_
          "CreationDate": "2019-02-04T12:31:52.2748655+01:00",_x000D_
          "LastRefreshDate": "2018-03-08T18:46:08.6869965+01:00",_x000D_
          "TotalRefreshCount": 4,_x000D_
          "CustomInfo": {}_x000D_
        }_x000D_
      },_x000D_
      "270": {_x000D_
        "$type": "Inside.Core.Formula.Definition.DefinitionAC, Inside.Core.Formula",_x000D_
        "ID": 270,_x000D_
        "Results": [_x000D_
          [_x000D_
            815.0_x000D_
          ]_x000D_
        ],_x000D_
        "Statistics": {_x000D_
          "CreationDate": "2019-02-04T12:31:52.2748655+01:00",_x000D_
          "LastRefreshDate": "2018-03-08T18:46:08.7115201+01:00",_x000D_
          "TotalRefreshCount": 4,_x000D_
          "CustomInfo": {}_x000D_
        }_x000D_
      },_x000D_
      "271": {_x000D_
        "$type": "Inside.Core.Formula.Definition.DefinitionAC, Inside.Core.Formula",_x000D_
        "ID": 271,_x000D_
        "Results": [_x000D_
          [_x000D_
            3738.81_x000D_
          ]_x000D_
        ],_x000D_
        "Statistics": {_x000D_
          "CreationDate": "2019-02-04T12:31:52.2758638+01:00",_x000D_
          "LastRefreshDate": "2018-03-08T18:46:09.2141822+01:00",_x000D_
          "TotalRefreshCount": 4,_x000D_
          "CustomInfo": {}_x000D_
        }_x000D_
      },_x000D_
      "272": {_x000D_
        "$type": "Inside.Core.Formula.Definition.DefinitionAC, Inside.Core.Formula",_x000D_
        "ID": 272,_x000D_
        "Results": [_x000D_
          [_x000D_
            1454.2_x000D_
          ]_x000D_
        ],_x000D_
        "Statistics": {_x000D_
          "CreationDate": "2019-02-04T12:31:52.2758638+01:00",_x000D_
          "LastRefreshDate": "2018-03-08T18:46:09.2492264+01:00",_x000D_
          "TotalRefreshCount": 4,_x000D_
          "CustomInfo": {}_x000D_
        }_x000D_
      },_x000D_
      "273": {_x000D_
        "$type": "Inside.Core.Formula.Definition.DefinitionAC, Inside.Core.Formula",_x000D_
        "ID": 273,_x000D_
        "Results": [_x000D_
          [_x000D_
            7360.0_x000D_
          ]_x000D_
        ],_x000D_
        "Statistics": {_x000D_
          "CreationDate": "2019-02-04T12:31:52.2758638+01:00",_x000D_
          "LastRefreshDate": "2018-03-08T18:46:09.2722433+01:00",_x000D_
          "TotalRefreshCount": 4,_x000D_
          "CustomInfo": {}_x000D_
        }_x000D_
      },_x000D_
      "274": {_x000D_
        "$type": "Inside.Core.Formula.Definition.DefinitionAC, Inside.Core.Formula",_x000D_
        "ID": 274,_x000D_
        "Results": [_x000D_
          [_x000D_
            1.0_x000D_
          ]_x000D_
        ],_x000D_
        "Statistics": {_x000D_
          "CreationDate": "2019-02-04T12:31:52.2758638+01:00",_x000D_
          "LastRefreshDate": "2018-03-08T18:46:09.8981886+01:00",_x000D_
          "TotalRefreshCount": 4,_x000D_
          "CustomInfo": {}_x000D_
        }_x000D_
      },_x000D_
      "275": {_x000D_
        "$type": "Inside.Core.Formula.Definition.DefinitionAC, Inside.Core.Formula",_x000D_
        "ID": 275,_x000D_
        "Results": [_x000D_
          [_x000D_
            50.0_x000D_
          ]_x000D_
        ],_x000D_
        "Statistics": {_x000D_
          "CreationDate": "2019-02-04T12:31:52.2758638+01:00",_x000D_
          "LastRefreshDate": "2018-03-08T18:46:09.9257087+01:00",_x000D_
          "TotalRefreshCount": 4,_x000D_
          "CustomInfo": {}_x000D_
        }_x000D_
      },_x000D_
      "276": {_x000D_
        "$type": "Inside.Core.Formula.Definition.DefinitionAC, Inside.Core.Formula",_x000D_
        "ID": 276,_x000D_
        "Results": [_x000D_
          [_x000D_
            51.0_x000D_
          ]_x000D_
        ],_x000D_
        "Statistics": {_x000D_
          "CreationDate": "2019-02-04T12:31:52.2758638+01:00",_x000D_
          "LastRefreshDate": "2018-03-08T18:46:09.9532271+01:00",_x000D_
          "TotalRefreshCount": 4,_x000D_
          "CustomInfo": {}_x000D_
        }_x000D_
      },_x000D_
      "277": {_x000D_
        "$type": "Inside.Core.Formula.Definition.DefinitionAC, Inside.Core.Formula",_x000D_
        "ID": 277,_x000D_
        "Results": [_x000D_
          [_x000D_
            50.0_x000D_
          ]_x000D_
        ],_x000D_
        "Statistics": {_x000D_
          "CreationDate": "2019-02-04T12:31:52.2758638+01:00",_x000D_
          "LastRefreshDate": "2018-03-08T18:46:09.9757433+01:00",_x000D_
          "TotalRefreshCount": 4,_x000D_
          "CustomInfo": {}_x000D_
        }_x000D_
      },_x000D_
      "278": {_x000D_
        "$type": "Inside.Core.Formula.Definition.DefinitionAC, Inside.Core.Formula",_x000D_
        "ID": 278,_x000D_
        "Results": [_x000D_
          [_x000D_
            ""_x000D_
          ]_x000D_
        ],_x000D_
        "Statistics": {_x000D_
          "CreationDate": "2019-02-04T12:31:52.2758638+01:00",_x000D_
          "LastRefreshDate": "2018-03-08T18:46:10.3656466+01:00",_x000D_
          "TotalRefreshCount": 4,_x000D_
          "CustomInfo": {}_x000D_
        }_x000D_
      },_x000D_
      "279": {_x000D_
        "$type": "Inside.Core.Formula.Definition.DefinitionAC, Inside.Core.Formula",_x000D_
        "ID": 279,_x000D_
        "Results": [_x000D_
          [_x000D_
            ""_x000D_
          ]_x000D_
        ],_x000D_
        "Statistics": {_x000D_
          "CreationDate": "2019-02-04T12:31:52.2758638+01:00",_x000D_
          "LastRefreshDate": "2018-03-08T18:46:10.3874482+01:00",_x000D_
          "TotalRefreshCount": 4,_x000D_
          "CustomInfo": {}_x000D_
        }_x000D_
      },_x000D_
      "280": {_x000D_
        "$type": "Inside.Core.Formula.Definition.DefinitionAC, Inside.Core.Formula",_x000D_
        "ID": 280,_x000D_
        "Results": [_x000D_
          [_x000D_
            "Chaise"_x000D_
          ]_x000D_
        ],_x000D_
        "Statistics": {_x000D_
          "CreationDate": "2019-02-04T12:31:52.2758638+01:00",_x000D_
          "LastRefreshDate": "2018-03-08T18:46:10.417479+01:00",_x000D_
          "TotalRefreshCount": 4,_x000D_
          "CustomInfo": {}_x000D_
        }_x000D_
      },_x000D_
      "281": {_x000D_
        "$type": "Ins</t>
  </si>
  <si>
    <t>ide.Core.Formula.Definition.DefinitionAC, Inside.Core.Formula",_x000D_
        "ID": 281,_x000D_
        "Results": [_x000D_
          [_x000D_
            "FINI"_x000D_
          ]_x000D_
        ],_x000D_
        "Statistics": {_x000D_
          "CreationDate": "2019-02-04T12:31:52.2758638+01:00",_x000D_
          "LastRefreshDate": "2018-03-08T18:46:10.4270289+01:00",_x000D_
          "TotalRefreshCount": 4,_x000D_
          "CustomInfo": {}_x000D_
        }_x000D_
      },_x000D_
      "282": {_x000D_
        "$type": "Inside.Core.Formula.Definition.DefinitionAC, Inside.Core.Formula",_x000D_
        "ID": 282,_x000D_
        "Results": [_x000D_
          [_x000D_
            3665.5_x000D_
          ]_x000D_
        ],_x000D_
        "Statistics": {_x000D_
          "CreationDate": "2019-02-04T12:31:52.2758638+01:00",_x000D_
          "LastRefreshDate": "2018-03-08T18:46:09.3012615+01:00",_x000D_
          "TotalRefreshCount": 4,_x000D_
          "CustomInfo": {}_x000D_
        }_x000D_
      },_x000D_
      "283": {_x000D_
        "$type": "Inside.Core.Formula.Definition.DefinitionAC, Inside.Core.Formula",_x000D_
        "ID": 283,_x000D_
        "Results": [_x000D_
          [_x000D_
            "Dépôt principal"_x000D_
          ]_x000D_
        ],_x000D_
        "Statistics": {_x000D_
          "CreationDate": "2019-02-04T12:31:52.2758638+01:00",_x000D_
          "LastRefreshDate": "2018-03-08T18:46:10.7164445+01:00",_x000D_
          "TotalRefreshCount": 4,_x000D_
          "CustomInfo": {}_x000D_
        }_x000D_
      },_x000D_
      "284": {_x000D_
        "$type": "Inside.Core.Formula.Definition.DefinitionAC, Inside.Core.Formula",_x000D_
        "ID": 284,_x000D_
        "Results": [_x000D_
          [_x000D_
            "2017-10-25T00:00:00"_x000D_
          ]_x000D_
        ],_x000D_
        "Statistics": {_x000D_
          "CreationDate": "2019-02-04T12:31:52.2758638+01:00",_x000D_
          "LastRefreshDate": "2018-03-08T18:46:10.3556401+01:00",_x000D_
          "TotalRefreshCount": 5,_x000D_
          "CustomInfo": {}_x000D_
        }_x000D_
      },_x000D_
      "285": {_x000D_
        "$type": "Inside.Core.Formula.Definition.DefinitionAC, Inside.Core.Formula",_x000D_
        "ID": 285,_x000D_
        "Results": [_x000D_
          [_x000D_
            "2017-09-04T04:51:00"_x000D_
          ]_x000D_
        ],_x000D_
        "Statistics": {_x000D_
          "CreationDate": "2019-02-04T12:31:52.2758638+01:00",_x000D_
          "LastRefreshDate": "2018-03-08T18:46:10.0007608+01:00",_x000D_
          "TotalRefreshCount": 4,_x000D_
          "CustomInfo": {}_x000D_
        }_x000D_
      },_x000D_
      "286": {_x000D_
        "$type": "Inside.Core.Formula.Definition.DefinitionAC, Inside.Core.Formula",_x000D_
        "ID": 286,_x000D_
        "Results": [_x000D_
          [_x000D_
            249.59_x000D_
          ]_x000D_
        ],_x000D_
        "Statistics": {_x000D_
          "CreationDate": "2019-02-04T12:31:52.2768626+01:00",_x000D_
          "LastRefreshDate": "2018-03-08T18:56:34.2375434+01:00",_x000D_
          "TotalRefreshCount": 1,_x000D_
          "CustomInfo": {}_x000D_
        }_x000D_
      },_x000D_
      "287": {_x000D_
        "$type": "Inside.Core.Formula.Definition.DefinitionAC, Inside.Core.Formula",_x000D_
        "ID": 287,_x000D_
        "Results": [_x000D_
          [_x000D_
            0.0_x000D_
          ]_x000D_
        ],_x000D_
        "Statistics": {_x000D_
          "CreationDate": "2019-02-04T12:31:52.2768626+01:00",_x000D_
          "LastRefreshDate": "2018-03-08T18:56:34.2745689+01:00",_x000D_
          "TotalRefreshCount": 1,_x000D_
          "CustomInfo": {}_x000D_
        }_x000D_
      },_x000D_
      "288": {_x000D_
        "$type": "Inside.Core.Formula.Definition.DefinitionAC, Inside.Core.Formula",_x000D_
        "ID": 288,_x000D_
        "Results": [_x000D_
          [_x000D_
            10.0_x000D_
          ]_x000D_
        ],_x000D_
        "Statistics": {_x000D_
          "CreationDate": "2019-02-04T12:31:52.2768626+01:00",_x000D_
          "LastRefreshDate": "2018-03-08T18:56:34.3010874+01:00",_x000D_
          "TotalRefreshCount": 1,_x000D_
          "CustomInfo": {}_x000D_
        }_x000D_
      },_x000D_
      "289": {_x000D_
        "$type": "Inside.Core.Formula.Definition.DefinitionAC, Inside.Core.Formula",_x000D_
        "ID": 289,_x000D_
        "Results": [_x000D_
          [_x000D_
            815.0_x000D_
          ]_x000D_
        ],_x000D_
        "Statistics": {_x000D_
          "CreationDate": "2019-02-04T12:31:52.2768626+01:00",_x000D_
          "LastRefreshDate": "2018-03-08T18:56:34.3201003+01:00",_x000D_
          "TotalRefreshCount": 1,_x000D_
          "CustomInfo": {}_x000D_
        }_x000D_
      },_x000D_
      "290": {_x000D_
        "$type": "Inside.Core.Formula.Definition.DefinitionAC, Inside.Core.Formula",_x000D_
        "ID": 290,_x000D_
        "Results": [_x000D_
          [_x000D_
            3738.81_x000D_
          ]_x000D_
        ],_x000D_
        "Statistics": {_x000D_
          "CreationDate": "2019-02-04T12:31:52.2768626+01:00",_x000D_
          "LastRefreshDate": "2018-03-08T18:56:34.3381129+01:00",_x000D_
          "TotalRefreshCount": 1,_x000D_
          "CustomInfo": {}_x000D_
        }_x000D_
      },_x000D_
      "291": {_x000D_
        "$type": "Inside.Core.Formula.Definition.DefinitionAC, Inside.Core.Formula",_x000D_
        "ID": 291,_x000D_
        "Results": [_x000D_
          [_x000D_
            1454.2_x000D_
          ]_x000D_
        ],_x000D_
        "Statistics": {_x000D_
          "CreationDate": "2019-02-04T12:31:52.2768626+01:00",_x000D_
          "LastRefreshDate": "2018-03-08T18:56:37.0318834+01:00",_x000D_
          "TotalRefreshCount": 1,_x000D_
          "CustomInfo": {}_x000D_
        }_x000D_
      },_x000D_
      "292": {_x000D_
        "$type": "Inside.Core.Formula.Definition.DefinitionAC, Inside.Core.Formula",_x000D_
        "ID": 292,_x000D_
        "Results": [_x000D_
          [_x000D_
            7360.0_x000D_
          ]_x000D_
        ],_x000D_
        "Statistics": {_x000D_
          "CreationDate": "2019-02-04T12:31:52.2768626+01:00",_x000D_
          "LastRefreshDate": "2018-03-08T18:56:37.0669168+01:00",_x000D_
          "TotalRefreshCount": 1,_x000D_
          "CustomInfo": {}_x000D_
        }_x000D_
      },_x000D_
      "293": {_x000D_
        "$type": "Inside.Core.Formula.Definition.DefinitionAC, Inside.Core.Formula",_x000D_
        "ID": 293,_x000D_
        "Results": [_x000D_
          [_x000D_
            3665.5_x000D_
          ]_x000D_
        ],_x000D_
        "Statistics": {_x000D_
          "CreationDate": "2019-02-04T12:31:52.2768626+01:00",_x000D_
          "LastRefreshDate": "2018-03-08T18:56:37.084923+01:00",_x000D_
          "TotalRefreshCount": 1,_x000D_
          "CustomInfo": {}_x000D_
        }_x000D_
      },_x000D_
      "294": {_x000D_
        "$type": "Inside.Core.Formula.Definition.DefinitionAC, Inside.Core.Formula",_x000D_
        "ID": 294,_x000D_
        "Results": [_x000D_
          [_x000D_
            1.0_x000D_
          ]_x000D_
        ],_x000D_
        "Statistics": {_x000D_
          "CreationDate": "2019-02-04T12:31:52.2768626+01:00",_x000D_
          "LastRefreshDate": "2018-03-08T18:56:37.1194621+01:00",_x000D_
          "TotalRefreshCount": 1,_x000D_
          "CustomInfo": {}_x000D_
        }_x000D_
      },_x000D_
      "295": {_x000D_
        "$type": "Inside.Core.Formula.Definition.DefinitionAC, Inside.Core.Formula",_x000D_
        "ID": 295,_x000D_
        "Results": [_x000D_
          [_x000D_
            50.0_x000D_
          ]_x000D_
        ],_x000D_
        "Statistics": {_x000D_
          "CreationDate": "2019-02-04T12:31:52.2768626+01:00",_x000D_
          "LastRefreshDate": "2018-03-08T18:56:37.4062019+01:00",_x000D_
          "TotalRefreshCount": 1,_x000D_
          "CustomInfo": {}_x000D_
        }_x000D_
      },_x000D_
      "296": {_x000D_
        "$type": "Inside.Core.Formula.Definition.DefinitionAC, Inside.Core.Formula",_x000D_
        "ID": 296,_x000D_
        "Results": [_x000D_
          [_x000D_
            51.0_x000D_
          ]_x000D_
        ],_x000D_
        "Statistics": {_x000D_
          "CreationDate": "2019-02-04T12:31:52.2768626+01:00",_x000D_
          "LastRefreshDate": "2018-03-08T18:56:37.4267287+01:00",_x000D_
          "TotalRefreshCount": 1,_x000D_
          "CustomInfo": {}_x000D_
        }_x000D_
      },_x000D_
      "297": {_x000D_
        "$type": "Inside.Core.Formula.Definition.DefinitionAC, Inside.Core.Formula",_x000D_
        "ID": 297,_x000D_
        "Results": [_x000D_
          [_x000D_
            50.0_x000D_
          ]_x000D_
        ],_x000D_
        "Statistics": {_x000D_
          "CreationDate": "2019-02-04T12:31:52.2768626+01:00",_x000D_
          "LastRefreshDate": "2018-03-08T18:56:37.4477416+01:00",_x000D_
          "TotalRefreshCount": 1,_x000D_
          "CustomInfo": {}_x000D_
        }_x000D_
      },_x000D_
      "298": {_x000D_
        "$type": "Inside.Core.Formula.Definition.DefinitionAC, Inside.Core.Formula",_x000D_
        "ID": 298,_x000D_
        "Results": [_x000D_
          [_x000D_
            "2017-09-04T04:51:00"_x000D_
          ]_x000D_
        ],_x000D_
        "Statistics": {_x000D_
          "CreationDate": "2019-02-04T12:31:52.2768626+01:00",_x000D_
          "LastRefreshDate": "2018-03-08T18:56:37.4777695+01:00",_x000D_
          "TotalRefreshCount": 1,_x000D_
          "CustomInfo": {}_x000D_
        }_x000D_
      },_x000D_
      "299": {_x000D_
        "$type": "Inside.Core.Formula.Definition.DefinitionAC, Inside.Core.Formula",_x000D_
        "ID": 299,_x000D_
        "Results": [_x000D_
          [_x000D_
            "2017-10-25T00:00:00"_x000D_
          ]_x000D_
        ],_x000D_
        "Statistics": {_x000D_
          "CreationDate": "2019-02-04T12:31:52.2768626+01:00",_x000D_
          "LastRefreshDate": "2018-03-08T18:56:37.5007877+01:00",_x000D_
          "TotalRefreshCount": 1,_x000D_
          "CustomInfo": {}_x000D_
        }_x000D_
      },_x000D_
      "300": {_x000D_
        "$type": "Inside.Core.Formula.Definition.DefinitionAC, Inside.Core.Formula",_x000D_
        "ID": 300,_x000D_
        "Results": [_x000D_
          [_x000D_
            ""_x000D_
          ]_x000D_
        ],_x000D_
        "Statistics": {_x000D_
          "CreationDate": "2019-02-04T12:31:52.2768626+01:00",_x000D_
          "LastRefreshDate": "2018-03-08T18:56:37.7970534+01:00",_x000D_
          "TotalRefreshCount": 1,_x000D_
          "CustomInfo": {}_x000D_
        }_x000D_
      },_x000D_
      "301": {_x000D_
        "$type": "Inside.Core.Formula.Definition.DefinitionAC, Inside.Core.Formula",_x000D_
        "ID": 301,_x000D_
        "Results": [_x000D_
          [_x000D_
            ""_x000D_
          ]_x000D_
        ],_x000D_
        "Statistics": {_x000D_
          "CreationDate": "2019-02-04T12:31:52.2768626+01:00",_x000D_
          "LastRefreshDate": "2018-03-08T18:56:37.8280845+01:00",_x000D_
          "TotalRefreshCount": 1,_x000D_
          "CustomInfo": {}_x000D_
        }_x000D_
      },_x000D_
      "302": {_x000D_
        "$type": "Inside.Core.Formula.Definition.DefinitionAC, Inside.Core.Formula",_x000D_
        "ID": 302,_x000D_
        "Results": [_x000D_
          [_x000D_
            ""_x000D_
          ]_x000D_
        ],_x000D_
        "Statistics": {_x000D_
          "CreationDate": "2019-02-04T12:31:52.2768626+01:00",_x000D_
          "LastRefreshDate": "2018-03-08T18:56:37.8601069+01:00",_x000D_
          "TotalRefreshCount": 1,_x000D_
          "CustomInfo": {}_x000D_
        }_x000D_
      },_x000D_
      "303": {_x000D_
        "$type": "Inside.Core.Formula.Definition.DefinitionAC, Inside.Core.Formula",_x000D_
        "ID": 303,_x000D_
        "Results": [_x000D_
          [_x000D_
            "Chaise"_x000D_
          ]_x000D_
        ],_x000D_
        "Statistics": {_x000D_
          "CreationDate": "2019-02-04T12:31:52.2768626+01:00",_x000D_
          "LastRefreshDate": "2018-03-08T18:56:37.8791202+01:00",_x000D_
          "TotalRefreshCount": 1,_x000D_
          "CustomInfo": {}_x000D_
        }_x000D_
      },_x000D_
      "304": {_x000D_
        "$type": "Inside.Core.Formula.Definition.DefinitionAC, Inside.Core.Formula",_x000D_
        "ID": 304,_x000D_
        "Results": [_x000D_
          [_x000D_
            "FINI"_x000D_
          ]_x000D_
        ],_x000D_
        "Statistics": {_x000D_
          "CreationDate": "2019-02-04T12:31:52.2768626+01:00",_x000D_
          "LastRefreshDate": "2018-03-08T18:56:38.1733767+01:00",_x000D_
          "TotalRefreshCount": 1,_x000D_
          "CustomInfo": {}_x000D_
        }_x000D_
      },_x000D_
      "305": {_x000D_
        "$type": "Inside.Core.Formula.Definition.DefinitionAC, Inside.Core.Formula",_x000D_
        "ID": 305,_x000D_
        "Results": [_x000D_
          [_x000D_
            "Chaise"_x000D_
          ]_x000D_
        ],_x000D_
        "Statistics": {_x000D_
          "CreationDate": "2019-02-04T12:31:52.2778624+01:00",_x000D_
          "LastRefreshDate": "2018-03-08T18:56:38.2304307+01:00",_x000D_
          "TotalRefreshCount": 1,_x000D_
          "CustomInfo": {}_x000D_
        }_x000D_
      },_x000D_
      "306": {_x000D_
        "$type": "Inside.Core.Formula.Definition.DefinitionAC, Inside.Core.Formula",_x000D_
        "ID": 306,_x000D_
        "Results": [_x000D_
          [_x000D_
            "Dépôt principal"_x000D_
          ]_x000D_
        ],_x000D_
        "Statistics": {_x000D_
          "CreationDate": "2019-02-04T12:31:52.2778624+01:00",_x000D_
          "LastRefreshDate": "2018-03-08T18:56:38.2634543+01:00",_x000D_
          "TotalRefreshCount": 1,_x000D_
          "CustomInfo": {}_x000D_
        }_x000D_
      }_x000D_
    },_x000D_
    "LastID": 306_x000D_
  }_x000D_
}</t>
  </si>
  <si>
    <t>{_x000D_
  "Formulas": {_x000D_
    "=RIK_AC(\"INF47__;INF15@E=8,S=6,G=0,T=0,P=0:@R=A,S=26,V={0}:R=B,S=22,V=Historique:R=C,S=24,V={1}:R=D,S=15|4,V={2}:R=E,S=15|2,V={3}:R=F,S=9,V={4}:R=G,S=6,V=&lt;&gt;&lt;NULL&gt;:\";$B$1;$D$1;$F$1;$H$1;$J$1)": 1,_x000D_
    "=RIK_AC(\"INF47__;INF15@E=8,S=6,G=0,T=0,P=0:@R=A,S=26,V={0}:R=B,S=22,V=En cours:R=C,S=24,V={1}:R=D,S=15|4,V={2}:R=E,S=15|2,V={3}:R=F,S=9,V={4}:\";B$1;$D$1;$F$1;$H$1;$J$1)": 2_x000D_
  },_x000D_
  "ItemPool": {_x000D_
    "Items": {_x000D_
      "1": {_x000D_
        "$type": "Inside.Core.Formula.Definition.DefinitionAC, Inside.Core.Formula",_x000D_
        "ID": 1,_x000D_
        "Results": [_x000D_
          [_x000D_
            6_x000D_
          ]_x000D_
        ],_x000D_
        "Statistics": {_x000D_
          "CreationDate": "2019-02-04T12:31:52.3778057+01:00",_x000D_
          "LastRefreshDate": "2019-02-04T10:20:17.3227886+01:00",_x000D_
          "TotalRefreshCount": 11,_x000D_
          "CustomInfo": {}_x000D_
        }_x000D_
      },_x000D_
      "2": {_x000D_
        "$type": "Inside.Core.Formula.Definition.DefinitionAC, Inside.Core.Formula",_x000D_
        "ID": 2,_x000D_
        "Results": [_x000D_
          [_x000D_
            1_x000D_
          ]_x000D_
        ],_x000D_
        "Statistics": {_x000D_
          "CreationDate": "2019-02-04T12:31:52.3778057+01:00",_x000D_
          "LastRefreshDate": "2019-02-04T10:20:17.3157927+01:00",_x000D_
          "TotalRefreshCount": 11,_x000D_
          "CustomInfo": {}_x000D_
        }_x000D_
      }_x000D_
    },_x000D_
    "LastID": 2_x000D_
  }_x000D_
}</t>
  </si>
  <si>
    <t>{_x000D_
  "Formulas": {_x000D_
    "=RIK_AC(\"INF47__;INF11@E=1,S=6,G=0,T=0,P=0:@R=A,S=38,V={0}:R=B,S=10|2,V={1}:R=C,S=10|16,V={2}:\";$B$1;$F$1;$D$1)": 1,_x000D_
    "=RIK_AC(\"INF47__;INF11@E=1,S=5,G=0,T=0,P=0:@R=A,S=38,V={0}:R=B,S=10|2,V={1}:R=C,S=10|16,V={2}:\";$B$1;$F$1;$D$1)": 2,_x000D_
    "=RIK_AC(\"INF47__;INF11@L=Stock disponible,E=1,G=0,T=0,P=0,F=[4]-[5],Y=1:@R=A,S=38,V={0}:R=B,S=10|2,V={1}:R=C,S=10|16,V={2}:\";$B$1;$F$1;$D$1)": 3,_x000D_
    "=RIK_AC(\"INF47__;INF12@E=1,S=24,G=0,T=0,P=0:@R=A,S=72,V={0}:R=B,S=58|2,V={1}:R=C,S=58|16,V={2}:R=D,S=32|46,V=&lt;&gt;(FINI,ARCHIVE):R=E,S=32|42,V={3}:R=F,S=32|43,V={4}:\";B$1;$F$1;$D$1;$I$1;$L$1)": 4,_x000D_
    "=RIK_AC(\"INF47__;INF12@E=1,S=23,G=0,T=0,P=0:@R=A,S=72,V={0}:R=B,S=58|2,V={1}:R=C,S=58|16,V={2}:R=D,S=32|46,V=&lt;&gt;(FINI,ARCHIVE):R=E,S=32|42,V={3}:R=F,S=32|43,V={4}:\";B$1;$F$1;$D$1;$I$1;$L$1)": 5,_x000D_
    "=RIK_AC(\"INF47__;INF12@E=1,S=21,G=0,T=0,P=0:@R=A,S=72,V={0}:R=B,S=58|2,V={1}:R=C,S=58|16,V={2}:R=F,S=32|46,V=&lt;&gt;(FINI,ARCHIVE):R=E,S=32|42,V={3}:R=F,S=32|43,V={4}:\";B$1;$F$1;$D$1;$I$1;$L$1)": 6,_x000D_
    "=RIK_AC(\"INF47__;INF11@E=8,S=16,G=0,T=0,P=0:@R=A,S=38,V={0}:R=B,S=10|2,V={1}:R=C,S=10|16,V={2}:R=D,S=22,V={3}:\";$B$1;$F$1;$D$1;$V$1)": 7,_x000D_
    "=RIK_AC(\"INF47__;INF11@E=8,S=16,G=0,T=0,P=0:@R=A,S=38,V={0}:R=B,S=10|2,V={1}:R=C,S=10|16,V={2}:\";$B$1;$F$1;$D$1)": 8,_x000D_
    "=RIK_AC(\"INF47__;INF10@E=1,S=20,G=0,T=0,P=0:@R=A,S=26,V={0}:R=B,S=3|2,V={1}:R=C,S=3|16,V={2}:R=D,S=22,V={3}:R=E,S=23,V={4}:\";$B$1;F$1;$D$1;$I$1;$L$1)": 9,_x000D_
    "=RIK_AC(\"INF47__;INF10@E=8,S=2,G=0,T=0,P=0:@R=A,S=26,V={0}:R=B,S=3|2,V={1}:R=C,S=3|16,V={2}:R=D,S=22,V={3}:R=E,S=23,V={4}:\";$B$1;F$1;$D$1;$I$1;$L$1)": 10,_x000D_
    "=RIK_AC(\"INF47__;INF12@E=8,S=32|2,G=0,T=0,P=0:@R=A,S=72,V={0}:R=B,S=58|2,V={1}:R=C,S=58|16,V={2}:R=D,S=67,V={3}:R=E,S=66,V={4}:R=F,S=32|46,V=&lt;&gt;(FINI,ARCHIVE):\";D$1;$F$1;$D$1;L$1;$L$1)": 11,_x000D_
    "=RIK_AC(\"INF47__;INF11@E=1,S=10,G=0,T=0,P=0:@R=A,S=38,V={0}:R=B,S=10|2,V={1}:R=C,S=10|16,V={2}:\";$B$1;$F$1;$D$1)": 12,_x000D_
    "=RIK_AC(\"INF47__;INF11@E=1,S=9,G=0,T=0,P=0:@R=A,S=38,V={0}:R=B,S=10|2,V={1}:R=C,S=10|16,V={2}:\";$B$1;$F$1;$D$1)": 13,_x000D_
    "=RIK_AC(\"INF47__;INF03@E=1,S=17,G=0,T=0,P=0:@R=A,S=1,V={0}:R=B,S=16,V={1}:R=C,S=2,V={2}:\";$B$1;$D$1;$F$1)": 14,_x000D_
    "=RIK_AC(\"INF47__;INF03@E=1,S=8,G=0,T=0,P=0:@R=A,S=1,V={0}:R=B,S=16,V={1}:R=C,S=2,V={2}:\";$B$1;$D$1;$F$1)": 15,_x000D_
    "=RIK_AC(\"INF47__;INF03@E=1,S=7,G=0,T=0,P=0:@R=A,S=1,V={0}:R=B,S=16,V={1}:R=C,S=2,V={2}:\";$B$1;$D$1;$F$1)": 16,_x000D_
    "=RIK_AC(\"INF47__;INF03@E=1,S=6,G=0,T=0,P=0:@R=A,S=1,V={0}:R=B,S=16,V={1}:R=C,S=2,V={2}:\";$B$1;$D$1;$F$1)": 17,_x000D_
    "=RIK_AC(\"INF47__;INF03@E=0,S=18,G=0,T=0,P=0:@R=A,S=1,V={0}:R=B,S=16,V={1}:R=C,S=2,V={2}:\";$B$1;$D$1;$F$1)": 18,_x000D_
    "=RIK_AC(\"INF47__;INF03@E=0,S=13,G=0,T=0,P=0:@R=A,S=1,V={0}:R=B,S=16,V={1}:R=C,S=2,V={2}:\";$B$1;$D$1;$F$1)": 19,_x000D_
    "=RIK_AC(\"INF47__;INF03@E=0,S=12,G=0,T=0,P=0:@R=A,S=1,V={0}:R=B,S=16,V={1}:R=C,S=2,V={2}:\";$B$1;$D$1;$F$1)": 20,_x000D_
    "=RIK_AC(\"INF47__;INF03@E=0,S=11,G=0,T=0,P=0:@R=A,S=1,V={0}:R=B,S=16,V={1}:R=C,S=2,V={2}:\";$B$1;$D$1;$F$1)": 21,_x000D_
    "=RIK_AC(\"INF47__;INF03@E=0,S=9,G=0,T=0,P=0:@R=A,S=1,V={0}:R=B,S=16,V={1}:R=C,S=2,V={2}:\";$B$1;$D$1;$F$1)": 22,_x000D_
    "=RIK_AC(\"INF47__;INF03@E=0,S=23,G=0,T=0,P=0:@R=A,S=1,V={0}:R=B,S=16,V={1}:R=C,S=2,V={2}:\";$B$1;$D$1;$F$1)": 23,_x000D_
    "=RIK_AC(\"INF47__;INF03@E=0,S=15,G=0,T=0,P=0:@R=A,S=1,V={0}:R=B,S=16,V={1}:R=C,S=2,V={2}:\";$B$1;$D$1;$F$1)": 24,_x000D_
    "=RIK_AC(\"INF47__;INF03@E=0,S=5,G=0,T=0,P=0:@R=A,S=1,V={0}:R=B,S=16,V={1}:R=C,S=2,V={2}:\";$B$1;$D$1;$F$1)": 25,_x000D_
    "=RIK_AC(\"INF47__;INF03@E=0,S=3,G=0,T=0,P=0:@R=A,S=1,V={0}:R=B,S=16,V={1}:R=C,S=2,V={2}:\";$B$1;$D$1;$F$1)": 26,_x000D_
    "=RIK_AC(\"INF47__;INF02@E=8,S=10,G=0,T=0,P=0:@R=A,S=30,V={0}:R=B,S=4,V={1}:R=C,S=2,V={2}:R=D,S=23,V={3}:R=E,S=20,V={4}:R=F,S=6,V=CDE:R=G,S=5,V=ACHAT:\";$B$1;$D$1;$F$1;$I$1;$L$1)": 27,_x000D_
    "=RIK_AC(\"INF47__;INF02@E=8,S=7,G=0,T=0,P=0:@R=A,S=30,V={0}:R=B,S=4,V={1}:R=C,S=2,V={2}:R=D,S=23,V={3}:R=E,S=20,V={4}:R=F,S=6,V=CDE:R=G,S=5,V=VENTE:\";$B$1;$D$1;F$1;$I$1;$L$1)": 28_x000D_
  },_x000D_
  "ItemPool": {_x000D_
    "Items": {_x000D_
      "1": {_x000D_
        "$type": "Inside.Core.Formula.Definition.DefinitionAC, Inside.Core.Formula",_x000D_
        "ID": 1,_x000D_
        "Results": [_x000D_
          [_x000D_
            1475.0_x000D_
          ]_x000D_
        ],_x000D_
        "Statistics": {_x000D_
          "CreationDate": "2019-02-04T12:31:52.3798031+01:00",_x000D_
          "LastRefreshDate": "2019-02-04T10:22:58.6656509+01:00",_x000D_
          "TotalRefreshCount": 5,_x000D_
          "CustomInfo": {}_x000D_
        }_x000D_
      },_x000D_
      "2": {_x000D_
        "$type": "Inside.Core.Formula.Definition.DefinitionAC, Inside.Core.Formula",_x000D_
        "ID": 2,_x000D_
        "Results": [_x000D_
          [_x000D_
            20850.828852_x000D_
          ]_x000D_
        ],_x000D_
        "Statistics": {_x000D_
          "CreationDate": "2019-02-04T12:31:52.3798031+01:00",_x000D_
          "LastRefreshDate": "2019-02-04T10:22:59.2306233+01:00",_x000D_
          "TotalRefreshCount": 5,_x000D_
          "CustomInfo": {}_x000D_
        }_x000D_
      },_x000D_
      "3": {_x000D_
        "$type": "Inside.Core.Formula.Definition.DefinitionAC, Inside.Core.Formula",_x000D_
        "ID": 3,_x000D_
        "Results": [_x000D_
          [_x000D_
            38432.721148_x000D_
          ]_x000D_
        ],_x000D_
        "Statistics": {_x000D_
          "CreationDate": "2019-02-04T12:31:52.3798031+01:00",_x000D_
          "LastRefreshDate": "2019-02-04T10:22:57.9616214+01:00",_x000D_
          "TotalRefreshCount": 5,_x000D_
          "CustomInfo": {}_x000D_
        }_x000D_
      },_x000D_
      "4": {_x000D_
        "$type": "Inside.Core.Formula.Definition.DefinitionAC, Inside.Core.Formula",_x000D_
        "ID": 4,_x000D_
        "Results": [_x000D_
          [_x000D_
            0.0_x000D_
          ]_x000D_
        ],_x000D_
        "Statistics": {_x000D_
          "CreationDate": "2019-02-04T12:31:52.3808028+01:00",_x000D_
          "LastRefreshDate": "2019-02-04T10:22:37.0374268+01:00",_x000D_
          "TotalRefreshCount": 5,_x000D_
          "CustomInfo": {}_x000D_
        }_x000D_
      },_x000D_
      "5": {_x000D_
        "$type": "Inside.Core.Formula.Definition.DefinitionAC, Inside.Core.Formula",_x000D_
        "ID": 5,_x000D_
        "Results": [_x000D_
          [_x000D_
            0.0_x000D_
          ]_x000D_
        ],_x000D_
        "Statistics": {_x000D_
          "CreationDate": "2019-02-04T12:31:52.3808028+01:00",_x000D_
          "LastRefreshDate": "2019-02-04T10:22:37.0684067+01:00",_x000D_
          "TotalRefreshCount": 5,_x000D_
          "CustomInfo": {}_x000D_
        }_x000D_
      },_x000D_
      "6": {_x000D_
        "$type": "Inside.Core.Formula.Definition.DefinitionAC, Inside.Core.Formula",_x000D_
        "ID": 6,_x000D_
        "Results": [_x000D_
          [_x000D_
            420.0_x000D_
          ]_x000D_
        ],_x000D_
        "Statistics": {_x000D_
          "CreationDate": "2019-02-04T12:31:52.3808028+01:00",_x000D_
          "LastRefreshDate": "2019-02-04T10:22:58.4617389+01:00",_x000D_
          "TotalRefreshCount": 5,_x000D_
          "CustomInfo": {}_x000D_
        }_x000D_
      },_x000D_
      "7": {_x000D_
        "$type": "Inside.Core.Formula.Definition.DefinitionAC, Inside.Core.Formula",_x000D_
        "ID": 7,_x000D_
        "Results": [_x000D_
          [_x000D_
            12_x000D_
          ]_x000D_
        ],_x000D_
        "Statistics": {_x000D_
          "CreationDate": "2019-02-04T12:31:52.3808028+01:00",_x000D_
          "LastRefreshDate": "2019-02-04T10:22:37.5041747+01:00",_x000D_
          "TotalRefreshCount": 5,_x000D_
          "CustomInfo": {}_x000D_
        }_x000D_
      },_x000D_
      "8": {_x000D_
        "$type": "Inside.Core.Formula.Definition.DefinitionAC, Inside.Core.Formula",_x000D_
        "ID": 8,_x000D_
        "Results": [_x000D_
          [_x000D_
            132_x000D_
          ]_x000D_
        ],_x000D_
        "Statistics": {_x000D_
          "CreationDate": "2019-02-04T12:31:52.3808028+01:00",_x000D_
          "LastRefreshDate": "2019-02-04T10:22:38.5965572+01:00",_x000D_
          "TotalRefreshCount": 5,_x000D_
          "CustomInfo": {}_x000D_
        }_x000D_
      },_x000D_
      "9": {_x000D_
        "$type": "Inside.Core.Formula.Definition.DefinitionAC, Inside.Core.Formula",_x000D_
        "ID": 9,_x000D_
        "Results": [_x000D_
          [_x000D_
            260.0_x000D_
          ]_x000D_
        ],_x000D_
        "Statistics": {_x000D_
          "CreationDate": "2019-02-04T12:31:52.3808028+01:00",_x000D_
          "LastRefreshDate": "2019-02-04T10:22:38.6935008+01:00",_x000D_
          "TotalRefreshCount": 5,_x000D_
          "CustomInfo": {}_x000D_
        }_x000D_
      },_x000D_
      "10": {_x000D_
        "$type": "Inside.Core.Formula.Definition.DefinitionAC, Inside.Core.Formula",_x000D_
        "ID": 10,_x000D_
        "Results": [_x000D_
          [_x000D_
            1_x000D_
          ]_x000D_
        ],_x000D_
        "Statistics": {_x000D_
          "CreationDate": "2019-02-04T12:31:52.3808028+01:00",_x000D_
          "LastRefreshDate": "2019-02-04T10:23:00.3648218+01:00",_x000D_
          "TotalRefreshCount": 5,_x000D_
          "CustomInfo": {}_x000D_
        }_x000D_
      },_x000D_
      "11": {_x000D_
        "$type": "Inside.Core.Formula.Definition.DefinitionAC, Inside.Core.Formula",_x000D_
        "ID": 11,_x000D_
        "Results": [_x000D_
          [_x000D_
            16_x000D_
          ]_x000D_
        ],_x000D_
        "Statistics": {_x000D_
          "CreationDate": "2019-02-04T12:31:52.3808028+01:00",_x000D_
          "LastRefreshDate": "2019-02-04T10:22:35.2203504+01:00",_x000D_
          "TotalRefreshCount": 5,_x000D_
          "CustomInfo": {}_x000D_
        }_x000D_
      },_x000D_
      "12": {_x000D_
        "$type": "Inside.Core.Formula.Definition.DefinitionAC, Inside.Core.Formula",_x000D_
        "ID": 12,_x000D_
        "Results": [_x000D_
          [_x000D_
            100007394.86_x000D_
          ]_x000D_
        ],_x000D_
        "Statistics": {_x000D_
          "CreationDate": "2019-02-04T12:31:52.3808028+01:00",_x000D_
          "LastRefreshDate": "2019-02-04T10:22:58.6986307+01:00",_x000D_
          "TotalRefreshCount": 5,_x000D_
          "CustomInfo": {}_x000D_
        }_x000D_
      },_x000D_
      "13": {_x000D_
        "$type": "Inside.Core.Formula.Definition.DefinitionAC, Inside.Core.Formula",_x000D_
        "ID": 13,_x000D_
        "Results": [_x000D_
          [_x000D_
            457.0_x000D_
          ]_x000D_
        ],_x000D_
        "Statistics": {_x000D_
          "CreationDate": "2019-02-04T12:31:52.3808028+01:00",_x000D_
          "LastRefreshDate": "2019-02-04T10:22:58.7705879+01:00",_x000D_
          "TotalRefreshCount": 5,_x000D_
          "CustomInfo": {}_x000D_
        }_x000D_
      },_x000D_
      "14": {_x000D_
        "$type": "Inside.Core.Formula.Definition.DefinitionAC, Inside.Core.Formula",_x000D_
        "ID": 14,_x000D_
        "Results": [_x000D_
          [_x000D_
            49610.64_x000D_
          ]_x000D_
        ],_x000D_
        "Statistics": {_x000D_
          "CreationDate": "2019-02-04T12:31:52.3808028+01:00",_x000D_
          "LastRefreshDate": "2019-02-04T10:22:59.6488939+01:00",_x000D_
          "TotalRefreshCount": 5,_x000D_
          "CustomInfo": {}_x000D_
        }_x000D_
      },_x000D_
      "15": {_x000D_
        "$type": "Inside.Core.Formula.Definition.DefinitionAC, Inside.Core.Formula",_x000D_
        "ID": 15,_x000D_
        "Results": [_x000D_
          [_x000D_
            1073.8106_x000D_
          ]_x000D_
        ],_x000D_
        "Statistics": {_x000D_
          "CreationDate": "2019-02-04T12:31:52.3808028+01:00",_x000D_
          "LastRefreshDate": "2019-02-04T10:22:49.3210272+01:00",_x000D_
          "TotalRefreshCount": 5,_x000D_
          "CustomInfo": {}_x000D_
        }_x000D_
      },_x000D_
      "16": {_x000D_
        "$type": "Inside.Core.Formula.Definition.DefinitionAC, Inside.Core.Formula",_x000D_
        "ID": 16,_x000D_
        "Results": [_x000D_
          [_x000D_
            1699.3_x000D_
          ]_x000D_
        ],_x000D_
        "Statistics": {_x000D_
          "CreationDate": "2019-02-04T12:31:52.3808028+01:00",_x000D_
          "LastRefreshDate": "2019-02-04T10:22:58.7516015+01:00",_x000D_
          "TotalRefreshCount": 5,_x000D_
          "CustomInfo": {}_x000D_
        }_x000D_
      },_x000D_
      "17": {_x000D_
        "$type": "Inside.Core.Formula.Definition.DefinitionAC, Inside.Core.Formula",_x000D_
        "ID": 17,_x000D_
        "Results": [_x000D_
          [_x000D_
            5145.6456_x000D_
          ]_x000D_
        ],_x000D_
        "Statistics": {_x000D_
          "CreationDate": "2019-02-04T12:31:52.3808028+01:00",_x000D_
          "LastRefreshDate": "2019-02-04T10:22:52.1699557+01:00",_x000D_
          "TotalRefreshCount": 5,_x000D_
          "CustomInfo": {}_x000D_
        }_x000D_
      },_x000D_
      "18": {_x000D_
        "$type": "Inside.Core.Formula.Definition.DefinitionAC, Inside.Core.Formula",_x000D_
        "ID": 18,_x000D_
        "Results": [_x000D_
          [_x000D_
            "CATALOGUE"_x000D_
          ]_x000D_
        ],_x000D_
        "Statistics": {_x000D_
          "CreationDate": "2019-02-04T12:31:52.3808028+01:00",_x000D_
          "LastRefreshDate": "2019-02-04T10:22:58.3608364+01:00",_x000D_
          "TotalRefreshCount": 5,_x000D_
          "CustomInfo": {}_x000D_
        }_x000D_
      },_x000D_
      "19": {_x000D_
        "$type": "Inside.Core.Formula.Definition.DefinitionAC, Inside.Core.Formula",_x000D_
        "ID": 19,_x000D_
        "Results": [_x000D_
          [_x000D_
            ""_x000D_
          ]_x000D_
        ],_x000D_
        "Statistics": {_x000D_
          "CreationDate": "2019-02-04T12:31:52.3808028+01:00",_x000D_
          "LastRefreshDate": "2019-02-04T10:22:42.9726824+01:00",_x000D_
          "TotalRefreshCount": 5,_x000D_
          "CustomInfo": {}_x000D_
        }_x000D_
      },_x000D_
      "20": {_x000D_
        "$type": "Inside.Core.Formula.Definition.DefinitionAC, Inside.Core.Formula",_x000D_
        "ID": 20,_x000D_
        "Results": [_x000D_
          [_x000D_
            ""_x000D_
          ]_x000D_
        ],_x000D_
        "Statistics": {_x000D_
          "CreationDate": "2019-02-04T12:31:52.3808028+01:00",_x000D_
          "LastRefreshDate": "2019-02-04T10:22:59.3025811+01:00",_x000D_
          "TotalRefreshCount": 5,_x000D_
          "CustomInfo": {}_x000D_
        }_x000D_
      },_x000D_
      "21": {_x000D_
        "$type": "Inside.Core.Formula.Definition.DefinitionAC, Inside.Core.Formula",_x000D_
        "ID": 21,_x000D_
        "Results": [_x000D_
          [_x000D_
            "1"_x000D_
          ]_x000D_
        ],_x000D_
        "Statistics": {_x000D_
          "CreationDate": "2019-02-04T12:31:52.3808028+01:00",_x000D_
          "LastRefreshDate": "2019-02-04T10:22:46.6334702+01:00",_x000D_
          "TotalRefreshCount": 5,_x000D_
          "CustomInfo": {}_x000D_
        }_x000D_
      },_x000D_
      "22": {_x000D_
        "$type": "Inside.Core.Formula.Definition.DefinitionAC, Inside.Core.Formula",_x000D_
        "ID": 22,_x000D_
        "Results": [_x000D_
          [_x000D_
            "OUI"_x000D_
          ]_x000D_
        ],_x000D_
        "Statistics": {_x000D_
          "CreationDate": "2019-02-04T12:31:52.3818021+01:00",_x000D_
          "LastRefreshDate": "2019-02-04T10:22:35.7990681+01:00",_x000D_
          "TotalRefreshCount": 5,_x000D_
          "CustomInfo": {}_x000D_
        }_x000D_
      },_x000D_
      "23": {_x000D_
        "$type": "Inside.Core.Formula.Definition.DefinitionAC, Inside.Core.Formula",_x000D_
        "ID": 23,_x000D_
        "Results": [_x000D_
          [_x000D_
            "NON"_x000D_
          ]_x000D_
        ],_x000D_
        "Statistics": {_x000D_
          "CreationDate": "2019-02-04T12:31:52.3818021+01:00",_x000D_
          "LastRefreshDate": "2019-02-04T10:22:59.5389592+01:00",_x000D_
          "TotalRefreshCount": 5,_x000D_
          "CustomInfo": {}_x000D_
        }_x000D_
      },_x000D_
      "24": {_x000D_
        "$type": "Inside.Core.Formula.Definition.DefinitionAC, Inside.Core.Formula",_x000D_
        "ID": 24,_x000D_
        "Results": [_x000D_
          [_x000D_
            "Aucun"_x000D_
          ]_x000D_
        ],_x000D_
        "Statistics": {_x000D_
          "CreationDate": "2019-02-04T12:31:52.3818021+01:00",_x000D_
          "LastRefreshDate": "2019-02-04T10:22:52.454809+01:00",_x000D_
          "TotalRefreshCount": 5,_x000D_
          "CustomInfo": {}_x000D_
        }_x000D_
      },_x000D_
      "25": {_x000D_
        "$type": "Inside.Core.Formula.Definition.DefinitionAC, Inside.Core.Formula",_x000D_
        "ID": 25,_x000D_
        "Results": [_x000D_
          [_x000D_
            "Mobilier"_x000D_
          ]_x000D_
        ],_x000D_
        "Statistics": {_x000D_
          "CreationDate": "2019-02-04T12:31:52.3818021+01:00",_x000D_
          "LastRefreshDate": "2019-02-04T10:22:59.60292+01:00",_x000D_
          "TotalRefreshCount": 5,_x000D_
          "CustomInfo": {}_x000D_
        }_x000D_
      },_x000D_
      "26": {_x000D_
        "$type": "Inside.Core.Formula.Definition.DefinitionAC, Inside.Core.Formula",_x000D_
        "ID": 26,_x000D_
        "Results": [_x000D_
          [_x000D_
            "Assise Siège"_x000D_
          ]_x000D_
        ],_x000D_
        "Statistics": {_x000D_
          "CreationDate": "2019-02-04T12:31:52.3818021+01:00",_x000D_
          "LastRefreshDate": "2019-02-04T10:22:42.5660628+01:00",_x000D_
          "TotalRefreshCount": 5,_x000D_
          "CustomInfo": {}_x000D_
        }_x000D_
      },_x000D_
      "27": {_x000D_
        "$type": "Inside.Core.Formula.Definition.DefinitionAC, Inside.Core.Formula",_x000D_
        "ID": 27,_x000D_
        "Results": [_x000D_
          [_x000D_
            2_x000D_
          ]_x000D_
        ],_x000D_
        "Statistics": {_x000D_
          "CreationDate": "2019-02-04T12:31:52.3818021+01:00",_x000D_
          "LastRefreshDate": "2019-02-04T10:22:59.7298456+01:00",_x000D_
          "TotalRefreshCount": 5,_x000D_
          "CustomInfo": {}_x000D_
        }_x000D_
      },_x000D_
      "28": {_x000D_
        "$type": "Inside.Core.Formula.Definition.DefinitionAC, Inside.Core.Formula",_x000D_
        "ID": 28,_x000D_
        "Results": [_x000D_
          [_x000D_
            9_x000D_
          ]_x000D_
        ],_x000D_
        "Statistics": {_x000D_
          "CreationDate": "2019-02-04T12:31:52.3818021+01:00",_x000D_
          "LastRefreshDate": "2019-02-04T10:22:59.4205113+01:00",_x000D_
          "TotalRefreshCount": 5,_x000D_
          "CustomInfo": {}_x000D_
        }_x000D_
      }_x000D_
    },_x000D_
    "LastID": 28_x000D_
  }_x000D_
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</si>
</sst>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Segoe UI"/>
      <family val="2"/>
    </font>
    <font>
      <sz val="12"/>
      <color theme="1"/>
      <name val="Calibri"/>
      <family val="2"/>
      <scheme val="minor"/>
    </font>
    <font>
      <sz val="12"/>
      <color theme="0"/>
      <name val="Segoe U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Segoe UI Light"/>
      <family val="2"/>
    </font>
    <font>
      <sz val="14"/>
      <color theme="1"/>
      <name val="Segoe UI Light"/>
      <family val="2"/>
    </font>
    <font>
      <b/>
      <sz val="12"/>
      <color rgb="FFFF0000"/>
      <name val="Segoe UI Light"/>
      <family val="2"/>
    </font>
    <font>
      <sz val="12"/>
      <name val="Segoe UI Light"/>
      <family val="2"/>
    </font>
    <font>
      <sz val="14"/>
      <name val="Segoe UI Light"/>
      <family val="2"/>
    </font>
    <font>
      <sz val="22"/>
      <color theme="0"/>
      <name val="Segoe UI"/>
      <family val="2"/>
    </font>
    <font>
      <sz val="20"/>
      <color theme="0"/>
      <name val="Century Gothic"/>
      <family val="2"/>
    </font>
    <font>
      <sz val="16"/>
      <color theme="1"/>
      <name val="Segoe UI"/>
      <family val="2"/>
    </font>
    <font>
      <sz val="16"/>
      <color theme="1"/>
      <name val="Century Gothic"/>
      <family val="2"/>
    </font>
    <font>
      <sz val="18"/>
      <color theme="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C424E"/>
        <bgColor indexed="64"/>
      </patternFill>
    </fill>
    <fill>
      <patternFill patternType="solid">
        <fgColor rgb="FF255BC7"/>
        <bgColor indexed="64"/>
      </patternFill>
    </fill>
  </fills>
  <borders count="32">
    <border>
      <left/>
      <right/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dashed">
        <color theme="0" tint="-0.14996795556505021"/>
      </bottom>
      <diagonal/>
    </border>
    <border>
      <left/>
      <right/>
      <top style="thin">
        <color theme="1" tint="0.34998626667073579"/>
      </top>
      <bottom style="dashed">
        <color theme="0" tint="-0.14996795556505021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dashed">
        <color theme="0" tint="-0.14996795556505021"/>
      </bottom>
      <diagonal/>
    </border>
    <border>
      <left/>
      <right/>
      <top style="dashed">
        <color theme="0" tint="-0.14996795556505021"/>
      </top>
      <bottom style="dashed">
        <color theme="0" tint="-0.14996795556505021"/>
      </bottom>
      <diagonal/>
    </border>
    <border>
      <left/>
      <right style="thin">
        <color theme="1" tint="0.34998626667073579"/>
      </right>
      <top style="dashed">
        <color theme="0" tint="-0.14996795556505021"/>
      </top>
      <bottom style="dashed">
        <color theme="0" tint="-0.14996795556505021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1" tint="0.34998626667073579"/>
      </left>
      <right/>
      <top/>
      <bottom/>
      <diagonal/>
    </border>
    <border>
      <left/>
      <right/>
      <top style="thin">
        <color rgb="FF008080"/>
      </top>
      <bottom/>
      <diagonal/>
    </border>
    <border>
      <left/>
      <right style="thin">
        <color rgb="FF008080"/>
      </right>
      <top style="thin">
        <color rgb="FF008080"/>
      </top>
      <bottom/>
      <diagonal/>
    </border>
    <border>
      <left/>
      <right/>
      <top/>
      <bottom style="thin">
        <color rgb="FF008080"/>
      </bottom>
      <diagonal/>
    </border>
    <border>
      <left/>
      <right style="thin">
        <color rgb="FF008080"/>
      </right>
      <top/>
      <bottom style="thin">
        <color rgb="FF008080"/>
      </bottom>
      <diagonal/>
    </border>
    <border>
      <left style="thin">
        <color theme="1" tint="0.34998626667073579"/>
      </left>
      <right style="thin">
        <color rgb="FF008080"/>
      </right>
      <top/>
      <bottom/>
      <diagonal/>
    </border>
    <border>
      <left style="thin">
        <color rgb="FF008080"/>
      </left>
      <right style="thin">
        <color rgb="FF008080"/>
      </right>
      <top style="thin">
        <color rgb="FF008080"/>
      </top>
      <bottom/>
      <diagonal/>
    </border>
    <border>
      <left style="thin">
        <color rgb="FF008080"/>
      </left>
      <right style="thin">
        <color rgb="FF008080"/>
      </right>
      <top/>
      <bottom style="thin">
        <color rgb="FF008080"/>
      </bottom>
      <diagonal/>
    </border>
    <border>
      <left style="thin">
        <color rgb="FF008080"/>
      </left>
      <right/>
      <top/>
      <bottom/>
      <diagonal/>
    </border>
    <border>
      <left/>
      <right style="thin">
        <color rgb="FF008080"/>
      </right>
      <top/>
      <bottom/>
      <diagonal/>
    </border>
    <border>
      <left style="thin">
        <color rgb="FF008080"/>
      </left>
      <right/>
      <top style="thin">
        <color rgb="FF008080"/>
      </top>
      <bottom/>
      <diagonal/>
    </border>
    <border>
      <left style="thin">
        <color rgb="FF008080"/>
      </left>
      <right/>
      <top/>
      <bottom style="thin">
        <color rgb="FF008080"/>
      </bottom>
      <diagonal/>
    </border>
    <border>
      <left style="thin">
        <color rgb="FF008080"/>
      </left>
      <right style="thin">
        <color rgb="FF008080"/>
      </right>
      <top style="thin">
        <color theme="1" tint="0.34998626667073579"/>
      </top>
      <bottom/>
      <diagonal/>
    </border>
    <border>
      <left style="thin">
        <color rgb="FF008080"/>
      </left>
      <right style="thin">
        <color rgb="FF008080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rgb="FF008080"/>
      </right>
      <top style="thin">
        <color theme="1" tint="0.34998626667073579"/>
      </top>
      <bottom/>
      <diagonal/>
    </border>
    <border>
      <left/>
      <right/>
      <top style="dashed">
        <color theme="0" tint="-0.14996795556505021"/>
      </top>
      <bottom style="thin">
        <color rgb="FF008080"/>
      </bottom>
      <diagonal/>
    </border>
    <border>
      <left/>
      <right style="thin">
        <color theme="1" tint="0.34998626667073579"/>
      </right>
      <top style="dashed">
        <color theme="0" tint="-0.14996795556505021"/>
      </top>
      <bottom style="thin">
        <color rgb="FF008080"/>
      </bottom>
      <diagonal/>
    </border>
    <border>
      <left style="thin">
        <color theme="1" tint="0.34998626667073579"/>
      </left>
      <right style="thin">
        <color rgb="FF008080"/>
      </right>
      <top/>
      <bottom style="thin">
        <color rgb="FF008080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03">
    <xf numFmtId="0" fontId="0" fillId="0" borderId="0" xfId="0"/>
    <xf numFmtId="49" fontId="0" fillId="0" borderId="0" xfId="0" applyNumberFormat="1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/>
    <xf numFmtId="0" fontId="5" fillId="5" borderId="12" xfId="0" applyNumberFormat="1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14" fontId="4" fillId="0" borderId="10" xfId="0" applyNumberFormat="1" applyFont="1" applyBorder="1" applyAlignment="1">
      <alignment horizontal="left"/>
    </xf>
    <xf numFmtId="14" fontId="4" fillId="0" borderId="11" xfId="0" applyNumberFormat="1" applyFont="1" applyBorder="1" applyAlignment="1">
      <alignment horizontal="left"/>
    </xf>
    <xf numFmtId="0" fontId="4" fillId="3" borderId="1" xfId="0" applyFont="1" applyFill="1" applyBorder="1" applyAlignment="1"/>
    <xf numFmtId="0" fontId="8" fillId="0" borderId="0" xfId="0" applyFont="1" applyBorder="1" applyAlignment="1">
      <alignment vertical="center"/>
    </xf>
    <xf numFmtId="0" fontId="0" fillId="0" borderId="0" xfId="0" applyBorder="1"/>
    <xf numFmtId="0" fontId="4" fillId="3" borderId="28" xfId="0" applyFont="1" applyFill="1" applyBorder="1"/>
    <xf numFmtId="0" fontId="4" fillId="3" borderId="19" xfId="0" applyFont="1" applyFill="1" applyBorder="1"/>
    <xf numFmtId="0" fontId="4" fillId="3" borderId="31" xfId="0" applyFont="1" applyFill="1" applyBorder="1"/>
    <xf numFmtId="0" fontId="0" fillId="2" borderId="22" xfId="0" applyFill="1" applyBorder="1"/>
    <xf numFmtId="0" fontId="0" fillId="0" borderId="22" xfId="0" applyBorder="1"/>
    <xf numFmtId="49" fontId="14" fillId="6" borderId="0" xfId="0" applyNumberFormat="1" applyFont="1" applyFill="1" applyAlignment="1"/>
    <xf numFmtId="0" fontId="0" fillId="6" borderId="0" xfId="0" applyFill="1"/>
    <xf numFmtId="0" fontId="15" fillId="0" borderId="0" xfId="0" applyFont="1" applyAlignment="1">
      <alignment horizontal="left" indent="2"/>
    </xf>
    <xf numFmtId="0" fontId="16" fillId="0" borderId="0" xfId="0" applyFont="1" applyAlignment="1">
      <alignment horizontal="left" indent="2"/>
    </xf>
    <xf numFmtId="0" fontId="0" fillId="7" borderId="0" xfId="0" applyFill="1"/>
    <xf numFmtId="49" fontId="14" fillId="6" borderId="0" xfId="0" quotePrefix="1" applyNumberFormat="1" applyFont="1" applyFill="1" applyAlignment="1">
      <alignment horizontal="center"/>
    </xf>
    <xf numFmtId="49" fontId="14" fillId="6" borderId="0" xfId="0" applyNumberFormat="1" applyFont="1" applyFill="1" applyAlignment="1">
      <alignment horizontal="center"/>
    </xf>
    <xf numFmtId="0" fontId="17" fillId="7" borderId="0" xfId="0" applyFont="1" applyFill="1" applyAlignment="1">
      <alignment horizontal="center" vertical="center" wrapText="1"/>
    </xf>
    <xf numFmtId="0" fontId="13" fillId="6" borderId="0" xfId="0" applyFont="1" applyFill="1" applyAlignment="1">
      <alignment horizontal="left" vertical="center" indent="2"/>
    </xf>
    <xf numFmtId="0" fontId="14" fillId="6" borderId="0" xfId="0" applyFont="1" applyFill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7" fillId="4" borderId="14" xfId="3" applyFill="1" applyBorder="1" applyAlignment="1">
      <alignment horizontal="center" vertical="center"/>
    </xf>
    <xf numFmtId="0" fontId="7" fillId="4" borderId="0" xfId="3" applyFill="1" applyBorder="1" applyAlignment="1">
      <alignment horizontal="center" vertical="center"/>
    </xf>
    <xf numFmtId="0" fontId="6" fillId="4" borderId="0" xfId="2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64" fontId="4" fillId="0" borderId="10" xfId="1" applyFont="1" applyBorder="1" applyAlignment="1">
      <alignment horizontal="left"/>
    </xf>
    <xf numFmtId="164" fontId="4" fillId="0" borderId="11" xfId="1" applyFont="1" applyBorder="1" applyAlignment="1">
      <alignment horizontal="left"/>
    </xf>
    <xf numFmtId="2" fontId="4" fillId="0" borderId="10" xfId="1" applyNumberFormat="1" applyFont="1" applyBorder="1" applyAlignment="1">
      <alignment horizontal="center"/>
    </xf>
    <xf numFmtId="2" fontId="4" fillId="0" borderId="11" xfId="1" applyNumberFormat="1" applyFont="1" applyBorder="1" applyAlignment="1">
      <alignment horizontal="center"/>
    </xf>
    <xf numFmtId="14" fontId="4" fillId="0" borderId="10" xfId="0" applyNumberFormat="1" applyFont="1" applyBorder="1" applyAlignment="1">
      <alignment horizontal="left"/>
    </xf>
    <xf numFmtId="14" fontId="4" fillId="0" borderId="11" xfId="0" applyNumberFormat="1" applyFont="1" applyBorder="1" applyAlignment="1">
      <alignment horizontal="left"/>
    </xf>
    <xf numFmtId="14" fontId="4" fillId="0" borderId="8" xfId="0" applyNumberFormat="1" applyFont="1" applyBorder="1" applyAlignment="1">
      <alignment horizontal="left"/>
    </xf>
    <xf numFmtId="14" fontId="4" fillId="0" borderId="9" xfId="0" applyNumberFormat="1" applyFont="1" applyBorder="1" applyAlignment="1">
      <alignment horizontal="left"/>
    </xf>
    <xf numFmtId="164" fontId="4" fillId="0" borderId="29" xfId="1" applyFont="1" applyBorder="1" applyAlignment="1">
      <alignment horizontal="left" vertical="top"/>
    </xf>
    <xf numFmtId="164" fontId="4" fillId="0" borderId="30" xfId="1" applyFont="1" applyBorder="1" applyAlignment="1">
      <alignment horizontal="left" vertical="top"/>
    </xf>
    <xf numFmtId="1" fontId="4" fillId="0" borderId="9" xfId="0" applyNumberFormat="1" applyFont="1" applyBorder="1" applyAlignment="1">
      <alignment horizontal="center"/>
    </xf>
    <xf numFmtId="0" fontId="6" fillId="4" borderId="1" xfId="2" applyFill="1" applyBorder="1" applyAlignment="1">
      <alignment horizontal="center" vertical="center"/>
    </xf>
    <xf numFmtId="0" fontId="6" fillId="4" borderId="2" xfId="2" applyFill="1" applyBorder="1" applyAlignment="1">
      <alignment horizontal="center" vertical="center"/>
    </xf>
    <xf numFmtId="0" fontId="6" fillId="4" borderId="3" xfId="2" applyFill="1" applyBorder="1" applyAlignment="1">
      <alignment horizontal="center" vertical="center"/>
    </xf>
    <xf numFmtId="0" fontId="6" fillId="4" borderId="4" xfId="2" applyFill="1" applyBorder="1" applyAlignment="1">
      <alignment horizontal="center" vertical="center"/>
    </xf>
    <xf numFmtId="0" fontId="6" fillId="4" borderId="5" xfId="2" applyFill="1" applyBorder="1" applyAlignment="1">
      <alignment horizontal="center" vertical="center"/>
    </xf>
    <xf numFmtId="0" fontId="6" fillId="4" borderId="6" xfId="2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49" fontId="5" fillId="5" borderId="12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164" fontId="10" fillId="2" borderId="0" xfId="1" applyFont="1" applyFill="1" applyBorder="1" applyAlignment="1">
      <alignment horizontal="center" vertical="center"/>
    </xf>
    <xf numFmtId="164" fontId="10" fillId="2" borderId="17" xfId="1" applyFont="1" applyFill="1" applyBorder="1" applyAlignment="1">
      <alignment horizontal="center" vertical="center"/>
    </xf>
    <xf numFmtId="164" fontId="8" fillId="0" borderId="24" xfId="1" applyFont="1" applyBorder="1" applyAlignment="1">
      <alignment horizontal="center" vertical="center"/>
    </xf>
    <xf numFmtId="164" fontId="8" fillId="0" borderId="15" xfId="1" applyFont="1" applyBorder="1" applyAlignment="1">
      <alignment horizontal="center" vertical="center"/>
    </xf>
    <xf numFmtId="164" fontId="8" fillId="0" borderId="25" xfId="1" applyFont="1" applyBorder="1" applyAlignment="1">
      <alignment horizontal="center" vertical="center"/>
    </xf>
    <xf numFmtId="164" fontId="8" fillId="0" borderId="18" xfId="1" applyFont="1" applyBorder="1" applyAlignment="1">
      <alignment horizontal="center" vertical="center"/>
    </xf>
    <xf numFmtId="164" fontId="8" fillId="0" borderId="0" xfId="1" applyFont="1" applyBorder="1" applyAlignment="1">
      <alignment horizontal="center" vertical="center"/>
    </xf>
    <xf numFmtId="164" fontId="8" fillId="0" borderId="23" xfId="1" applyFont="1" applyBorder="1" applyAlignment="1">
      <alignment horizontal="center" vertical="center"/>
    </xf>
    <xf numFmtId="164" fontId="8" fillId="0" borderId="17" xfId="1" applyFont="1" applyBorder="1" applyAlignment="1">
      <alignment horizontal="center" vertical="center"/>
    </xf>
  </cellXfs>
  <cellStyles count="4">
    <cellStyle name="Lien hypertexte" xfId="2" builtinId="8"/>
    <cellStyle name="Lien hypertexte visité" xfId="3" builtinId="9"/>
    <cellStyle name="Milliers" xfId="1" builtinId="3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7C80"/>
        </patternFill>
      </fill>
    </dxf>
  </dxfs>
  <tableStyles count="0" defaultTableStyle="TableStyleMedium2" defaultPivotStyle="PivotStyleMedium9"/>
  <colors>
    <mruColors>
      <color rgb="FF008080"/>
      <color rgb="FF80808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Suivi des ventes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127"/>
          <c:order val="127"/>
          <c:tx>
            <c:v>ACHAT</c:v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5"/>
              <c:pt idx="0">
                <c:v>10</c:v>
              </c:pt>
              <c:pt idx="1">
                <c:v>33</c:v>
              </c:pt>
              <c:pt idx="2">
                <c:v>34</c:v>
              </c:pt>
              <c:pt idx="3">
                <c:v>39</c:v>
              </c:pt>
              <c:pt idx="4">
                <c:v>45</c:v>
              </c:pt>
            </c:strLit>
          </c:cat>
          <c: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1000</c:v>
              </c:pt>
              <c:pt idx="3">
                <c:v>350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459-4634-8038-CCE02AC81F14}"/>
            </c:ext>
          </c:extLst>
        </c:ser>
        <c:ser>
          <c:idx val="126"/>
          <c:order val="126"/>
          <c:tx>
            <c:v>VENTE</c:v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5"/>
              <c:pt idx="0">
                <c:v>10</c:v>
              </c:pt>
              <c:pt idx="1">
                <c:v>33</c:v>
              </c:pt>
              <c:pt idx="2">
                <c:v>34</c:v>
              </c:pt>
              <c:pt idx="3">
                <c:v>39</c:v>
              </c:pt>
              <c:pt idx="4">
                <c:v>45</c:v>
              </c:pt>
            </c:strLit>
          </c:cat>
          <c:val>
            <c:numLit>
              <c:formatCode>General</c:formatCode>
              <c:ptCount val="5"/>
              <c:pt idx="0">
                <c:v>110</c:v>
              </c:pt>
              <c:pt idx="1">
                <c:v>901</c:v>
              </c:pt>
              <c:pt idx="2">
                <c:v>771</c:v>
              </c:pt>
              <c:pt idx="3">
                <c:v>0</c:v>
              </c:pt>
              <c:pt idx="4">
                <c:v>100</c:v>
              </c:pt>
            </c:numLit>
          </c:val>
          <c:extLst>
            <c:ext xmlns:c16="http://schemas.microsoft.com/office/drawing/2014/chart" uri="{C3380CC4-5D6E-409C-BE32-E72D297353CC}">
              <c16:uniqueId val="{0000007E-945B-4786-94F3-E664C3214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2679512"/>
        <c:axId val="11326778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Ets DUVAL</c:v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0-945B-4786-94F3-E664C3214F5A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v/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945B-4786-94F3-E664C3214F5A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v>A.M.E</c:v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45B-4786-94F3-E664C3214F5A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v>A2G</c:v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45B-4786-94F3-E664C3214F5A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v>ACTION FROID</c:v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45B-4786-94F3-E664C3214F5A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v>AIDE JOEL MANGE SAS</c:v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45B-4786-94F3-E664C3214F5A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v>ALLIANCE DU FROID SARL</c:v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45B-4786-94F3-E664C3214F5A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v>ANDRE CHEVALLIER SARL</c:v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945B-4786-94F3-E664C3214F5A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v>ANGE SAS OMAEL</c:v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945B-4786-94F3-E664C3214F5A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v>ANGELO PO</c:v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945B-4786-94F3-E664C3214F5A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v>ANGELO PO FRANCE</c:v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945B-4786-94F3-E664C3214F5A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v>ANSAB CADAR (HYDROBIOS)</c:v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945B-4786-94F3-E664C3214F5A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v>APPA RHONE ALPES AUVERGNE/EUROLABO</c:v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945B-4786-94F3-E664C3214F5A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v>ARISTARCO</c:v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945B-4786-94F3-E664C3214F5A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v>ATP</c:v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945B-4786-94F3-E664C3214F5A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v>AUTRET TRAITEUR</c:v>
                </c:tx>
                <c:spPr>
                  <a:solidFill>
                    <a:schemeClr val="accent4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945B-4786-94F3-E664C3214F5A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v>AVEC</c:v>
                </c:tx>
                <c:spPr>
                  <a:solidFill>
                    <a:schemeClr val="accent5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945B-4786-94F3-E664C3214F5A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v>AVMA</c:v>
                </c:tx>
                <c:spPr>
                  <a:solidFill>
                    <a:schemeClr val="accent6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945B-4786-94F3-E664C3214F5A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v>BONGARD 67</c:v>
                </c:tx>
                <c:spPr>
                  <a:solidFill>
                    <a:schemeClr val="accent1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945B-4786-94F3-E664C3214F5A}"/>
                  </c:ext>
                </c:extLst>
              </c15:ser>
            </c15:filteredBarSeries>
            <c15:filteredBarSeries>
              <c15:ser>
                <c:idx val="19"/>
                <c:order val="19"/>
                <c:tx>
                  <c:v>BOULANGERIE BG SAS</c:v>
                </c:tx>
                <c:spPr>
                  <a:solidFill>
                    <a:schemeClr val="accent2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945B-4786-94F3-E664C3214F5A}"/>
                  </c:ext>
                </c:extLst>
              </c15:ser>
            </c15:filteredBarSeries>
            <c15:filteredBarSeries>
              <c15:ser>
                <c:idx val="20"/>
                <c:order val="20"/>
                <c:tx>
                  <c:v>BOURGOGNE CHAUD &amp; FROID</c:v>
                </c:tx>
                <c:spPr>
                  <a:solidFill>
                    <a:schemeClr val="accent3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945B-4786-94F3-E664C3214F5A}"/>
                  </c:ext>
                </c:extLst>
              </c15:ser>
            </c15:filteredBarSeries>
            <c15:filteredBarSeries>
              <c15:ser>
                <c:idx val="21"/>
                <c:order val="21"/>
                <c:tx>
                  <c:v>BP EQUIPEMENT / MR BARRE PASCAL</c:v>
                </c:tx>
                <c:spPr>
                  <a:solidFill>
                    <a:schemeClr val="accent4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945B-4786-94F3-E664C3214F5A}"/>
                  </c:ext>
                </c:extLst>
              </c15:ser>
            </c15:filteredBarSeries>
            <c15:filteredBarSeries>
              <c15:ser>
                <c:idx val="22"/>
                <c:order val="22"/>
                <c:tx>
                  <c:v>BPE SERVICES</c:v>
                </c:tx>
                <c:spPr>
                  <a:solidFill>
                    <a:schemeClr val="accent5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945B-4786-94F3-E664C3214F5A}"/>
                  </c:ext>
                </c:extLst>
              </c15:ser>
            </c15:filteredBarSeries>
            <c15:filteredBarSeries>
              <c15:ser>
                <c:idx val="23"/>
                <c:order val="23"/>
                <c:tx>
                  <c:v>C.F.M  - CUISINE FROID MONTAGNE</c:v>
                </c:tx>
                <c:spPr>
                  <a:solidFill>
                    <a:schemeClr val="accent6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945B-4786-94F3-E664C3214F5A}"/>
                  </c:ext>
                </c:extLst>
              </c15:ser>
            </c15:filteredBarSeries>
            <c15:filteredBarSeries>
              <c15:ser>
                <c:idx val="24"/>
                <c:order val="24"/>
                <c:tx>
                  <c:v>CAMPERGUE ALAIN</c:v>
                </c:tx>
                <c:spPr>
                  <a:solidFill>
                    <a:schemeClr val="accent1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945B-4786-94F3-E664C3214F5A}"/>
                  </c:ext>
                </c:extLst>
              </c15:ser>
            </c15:filteredBarSeries>
            <c15:filteredBarSeries>
              <c15:ser>
                <c:idx val="25"/>
                <c:order val="25"/>
                <c:tx>
                  <c:v>CBP EQUIPEMENT</c:v>
                </c:tx>
                <c:spPr>
                  <a:solidFill>
                    <a:schemeClr val="accent2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945B-4786-94F3-E664C3214F5A}"/>
                  </c:ext>
                </c:extLst>
              </c15:ser>
            </c15:filteredBarSeries>
            <c15:filteredBarSeries>
              <c15:ser>
                <c:idx val="26"/>
                <c:order val="26"/>
                <c:tx>
                  <c:v>CHAMBRE DES METIERS &amp; L'ARTISANAT</c:v>
                </c:tx>
                <c:spPr>
                  <a:solidFill>
                    <a:schemeClr val="accent3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945B-4786-94F3-E664C3214F5A}"/>
                  </c:ext>
                </c:extLst>
              </c15:ser>
            </c15:filteredBarSeries>
            <c15:filteredBarSeries>
              <c15:ser>
                <c:idx val="27"/>
                <c:order val="27"/>
                <c:tx>
                  <c:v>COLRAT SARL</c:v>
                </c:tx>
                <c:spPr>
                  <a:solidFill>
                    <a:schemeClr val="accent4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945B-4786-94F3-E664C3214F5A}"/>
                  </c:ext>
                </c:extLst>
              </c15:ser>
            </c15:filteredBarSeries>
            <c15:filteredBarSeries>
              <c15:ser>
                <c:idx val="28"/>
                <c:order val="28"/>
                <c:tx>
                  <c:v>COMPTOIR DES FERS</c:v>
                </c:tx>
                <c:spPr>
                  <a:solidFill>
                    <a:schemeClr val="accent5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C-945B-4786-94F3-E664C3214F5A}"/>
                  </c:ext>
                </c:extLst>
              </c15:ser>
            </c15:filteredBarSeries>
            <c15:filteredBarSeries>
              <c15:ser>
                <c:idx val="29"/>
                <c:order val="29"/>
                <c:tx>
                  <c:v>CONTROL FRANCE SAS - EVCO</c:v>
                </c:tx>
                <c:spPr>
                  <a:solidFill>
                    <a:schemeClr val="accent6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D-945B-4786-94F3-E664C3214F5A}"/>
                  </c:ext>
                </c:extLst>
              </c15:ser>
            </c15:filteredBarSeries>
            <c15:filteredBarSeries>
              <c15:ser>
                <c:idx val="30"/>
                <c:order val="30"/>
                <c:tx>
                  <c:v>COTE BOULANGE</c:v>
                </c:tx>
                <c:spPr>
                  <a:solidFill>
                    <a:schemeClr val="accent1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E-945B-4786-94F3-E664C3214F5A}"/>
                  </c:ext>
                </c:extLst>
              </c15:ser>
            </c15:filteredBarSeries>
            <c15:filteredBarSeries>
              <c15:ser>
                <c:idx val="31"/>
                <c:order val="31"/>
                <c:tx>
                  <c:v>CUISINEZINOX</c:v>
                </c:tx>
                <c:spPr>
                  <a:solidFill>
                    <a:schemeClr val="accent2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F-945B-4786-94F3-E664C3214F5A}"/>
                  </c:ext>
                </c:extLst>
              </c15:ser>
            </c15:filteredBarSeries>
            <c15:filteredBarSeries>
              <c15:ser>
                <c:idx val="32"/>
                <c:order val="32"/>
                <c:tx>
                  <c:v>DE BUYER FAYMONT</c:v>
                </c:tx>
                <c:spPr>
                  <a:solidFill>
                    <a:schemeClr val="accent3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0-945B-4786-94F3-E664C3214F5A}"/>
                  </c:ext>
                </c:extLst>
              </c15:ser>
            </c15:filteredBarSeries>
            <c15:filteredBarSeries>
              <c15:ser>
                <c:idx val="33"/>
                <c:order val="33"/>
                <c:tx>
                  <c:v>DEMANGEL</c:v>
                </c:tx>
                <c:spPr>
                  <a:solidFill>
                    <a:schemeClr val="accent4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1-945B-4786-94F3-E664C3214F5A}"/>
                  </c:ext>
                </c:extLst>
              </c15:ser>
            </c15:filteredBarSeries>
            <c15:filteredBarSeries>
              <c15:ser>
                <c:idx val="34"/>
                <c:order val="34"/>
                <c:tx>
                  <c:v>DERIC EURL</c:v>
                </c:tx>
                <c:spPr>
                  <a:solidFill>
                    <a:schemeClr val="accent5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2-945B-4786-94F3-E664C3214F5A}"/>
                  </c:ext>
                </c:extLst>
              </c15:ser>
            </c15:filteredBarSeries>
            <c15:filteredBarSeries>
              <c15:ser>
                <c:idx val="35"/>
                <c:order val="35"/>
                <c:tx>
                  <c:v>DESCO</c:v>
                </c:tx>
                <c:spPr>
                  <a:solidFill>
                    <a:schemeClr val="accent6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945B-4786-94F3-E664C3214F5A}"/>
                  </c:ext>
                </c:extLst>
              </c15:ser>
            </c15:filteredBarSeries>
            <c15:filteredBarSeries>
              <c15:ser>
                <c:idx val="36"/>
                <c:order val="36"/>
                <c:tx>
                  <c:v>DUCORBIER MATERIEL</c:v>
                </c:tx>
                <c:spPr>
                  <a:solidFill>
                    <a:schemeClr val="accent1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4-945B-4786-94F3-E664C3214F5A}"/>
                  </c:ext>
                </c:extLst>
              </c15:ser>
            </c15:filteredBarSeries>
            <c15:filteredBarSeries>
              <c15:ser>
                <c:idx val="37"/>
                <c:order val="37"/>
                <c:tx>
                  <c:v>DUGUEPEROUX GAEC</c:v>
                </c:tx>
                <c:spPr>
                  <a:solidFill>
                    <a:schemeClr val="accent2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5-945B-4786-94F3-E664C3214F5A}"/>
                  </c:ext>
                </c:extLst>
              </c15:ser>
            </c15:filteredBarSeries>
            <c15:filteredBarSeries>
              <c15:ser>
                <c:idx val="38"/>
                <c:order val="38"/>
                <c:tx>
                  <c:v>Ecole Bellouet Conseil Paris</c:v>
                </c:tx>
                <c:spPr>
                  <a:solidFill>
                    <a:schemeClr val="accent3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6-945B-4786-94F3-E664C3214F5A}"/>
                  </c:ext>
                </c:extLst>
              </c15:ser>
            </c15:filteredBarSeries>
            <c15:filteredBarSeries>
              <c15:ser>
                <c:idx val="39"/>
                <c:order val="39"/>
                <c:tx>
                  <c:v>EIMCO</c:v>
                </c:tx>
                <c:spPr>
                  <a:solidFill>
                    <a:schemeClr val="accent4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7-945B-4786-94F3-E664C3214F5A}"/>
                  </c:ext>
                </c:extLst>
              </c15:ser>
            </c15:filteredBarSeries>
            <c15:filteredBarSeries>
              <c15:ser>
                <c:idx val="40"/>
                <c:order val="40"/>
                <c:tx>
                  <c:v>EM EQUIPEMENT</c:v>
                </c:tx>
                <c:spPr>
                  <a:solidFill>
                    <a:schemeClr val="accent5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8-945B-4786-94F3-E664C3214F5A}"/>
                  </c:ext>
                </c:extLst>
              </c15:ser>
            </c15:filteredBarSeries>
            <c15:filteredBarSeries>
              <c15:ser>
                <c:idx val="41"/>
                <c:order val="41"/>
                <c:tx>
                  <c:v>EQUIPEMENT MODERNE SA</c:v>
                </c:tx>
                <c:spPr>
                  <a:solidFill>
                    <a:schemeClr val="accent6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9-945B-4786-94F3-E664C3214F5A}"/>
                  </c:ext>
                </c:extLst>
              </c15:ser>
            </c15:filteredBarSeries>
            <c15:filteredBarSeries>
              <c15:ser>
                <c:idx val="42"/>
                <c:order val="42"/>
                <c:tx>
                  <c:v>EQUIP'LABO FROID</c:v>
                </c:tx>
                <c:spPr>
                  <a:solidFill>
                    <a:schemeClr val="accent1">
                      <a:lumMod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A-945B-4786-94F3-E664C3214F5A}"/>
                  </c:ext>
                </c:extLst>
              </c15:ser>
            </c15:filteredBarSeries>
            <c15:filteredBarSeries>
              <c15:ser>
                <c:idx val="43"/>
                <c:order val="43"/>
                <c:tx>
                  <c:v>ESSOR FOURNIL</c:v>
                </c:tx>
                <c:spPr>
                  <a:solidFill>
                    <a:schemeClr val="accent2">
                      <a:lumMod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B-945B-4786-94F3-E664C3214F5A}"/>
                  </c:ext>
                </c:extLst>
              </c15:ser>
            </c15:filteredBarSeries>
            <c15:filteredBarSeries>
              <c15:ser>
                <c:idx val="44"/>
                <c:order val="44"/>
                <c:tx>
                  <c:v>ETS DEBOIS</c:v>
                </c:tx>
                <c:spPr>
                  <a:solidFill>
                    <a:schemeClr val="accent3">
                      <a:lumMod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C-945B-4786-94F3-E664C3214F5A}"/>
                  </c:ext>
                </c:extLst>
              </c15:ser>
            </c15:filteredBarSeries>
            <c15:filteredBarSeries>
              <c15:ser>
                <c:idx val="45"/>
                <c:order val="45"/>
                <c:tx>
                  <c:v>EURL ANGELLON</c:v>
                </c:tx>
                <c:spPr>
                  <a:solidFill>
                    <a:schemeClr val="accent4">
                      <a:lumMod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D-945B-4786-94F3-E664C3214F5A}"/>
                  </c:ext>
                </c:extLst>
              </c15:ser>
            </c15:filteredBarSeries>
            <c15:filteredBarSeries>
              <c15:ser>
                <c:idx val="46"/>
                <c:order val="46"/>
                <c:tx>
                  <c:v>EURO METAL</c:v>
                </c:tx>
                <c:spPr>
                  <a:solidFill>
                    <a:schemeClr val="accent5">
                      <a:lumMod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E-945B-4786-94F3-E664C3214F5A}"/>
                  </c:ext>
                </c:extLst>
              </c15:ser>
            </c15:filteredBarSeries>
            <c15:filteredBarSeries>
              <c15:ser>
                <c:idx val="47"/>
                <c:order val="47"/>
                <c:tx>
                  <c:v>EUROFOURS</c:v>
                </c:tx>
                <c:spPr>
                  <a:solidFill>
                    <a:schemeClr val="accent6">
                      <a:lumMod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F-945B-4786-94F3-E664C3214F5A}"/>
                  </c:ext>
                </c:extLst>
              </c15:ser>
            </c15:filteredBarSeries>
            <c15:filteredBarSeries>
              <c15:ser>
                <c:idx val="48"/>
                <c:order val="48"/>
                <c:tx>
                  <c:v>EUROINOX S.r.l</c:v>
                </c:tx>
                <c:spPr>
                  <a:solidFill>
                    <a:schemeClr val="accent1">
                      <a:lumMod val="50000"/>
                      <a:lumOff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0-945B-4786-94F3-E664C3214F5A}"/>
                  </c:ext>
                </c:extLst>
              </c15:ser>
            </c15:filteredBarSeries>
            <c15:filteredBarSeries>
              <c15:ser>
                <c:idx val="49"/>
                <c:order val="49"/>
                <c:tx>
                  <c:v>FB EQUIPEMENT</c:v>
                </c:tx>
                <c:spPr>
                  <a:solidFill>
                    <a:schemeClr val="accent2">
                      <a:lumMod val="50000"/>
                      <a:lumOff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1-945B-4786-94F3-E664C3214F5A}"/>
                  </c:ext>
                </c:extLst>
              </c15:ser>
            </c15:filteredBarSeries>
            <c15:filteredBarSeries>
              <c15:ser>
                <c:idx val="50"/>
                <c:order val="50"/>
                <c:tx>
                  <c:v>FBM</c:v>
                </c:tx>
                <c:spPr>
                  <a:solidFill>
                    <a:schemeClr val="accent3">
                      <a:lumMod val="50000"/>
                      <a:lumOff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2-945B-4786-94F3-E664C3214F5A}"/>
                  </c:ext>
                </c:extLst>
              </c15:ser>
            </c15:filteredBarSeries>
            <c15:filteredBarSeries>
              <c15:ser>
                <c:idx val="51"/>
                <c:order val="51"/>
                <c:tx>
                  <c:v>FLUNCH BARENTIN</c:v>
                </c:tx>
                <c:spPr>
                  <a:solidFill>
                    <a:schemeClr val="accent4">
                      <a:lumMod val="50000"/>
                      <a:lumOff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3-945B-4786-94F3-E664C3214F5A}"/>
                  </c:ext>
                </c:extLst>
              </c15:ser>
            </c15:filteredBarSeries>
            <c15:filteredBarSeries>
              <c15:ser>
                <c:idx val="52"/>
                <c:order val="52"/>
                <c:tx>
                  <c:v>FOURNIL 35</c:v>
                </c:tx>
                <c:spPr>
                  <a:solidFill>
                    <a:schemeClr val="accent5">
                      <a:lumMod val="50000"/>
                      <a:lumOff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4-945B-4786-94F3-E664C3214F5A}"/>
                  </c:ext>
                </c:extLst>
              </c15:ser>
            </c15:filteredBarSeries>
            <c15:filteredBarSeries>
              <c15:ser>
                <c:idx val="53"/>
                <c:order val="53"/>
                <c:tx>
                  <c:v>FOURNIL EQUIPEMENT</c:v>
                </c:tx>
                <c:spPr>
                  <a:solidFill>
                    <a:schemeClr val="accent6">
                      <a:lumMod val="50000"/>
                      <a:lumOff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5-945B-4786-94F3-E664C3214F5A}"/>
                  </c:ext>
                </c:extLst>
              </c15:ser>
            </c15:filteredBarSeries>
            <c15:filteredBarSeries>
              <c15:ser>
                <c:idx val="54"/>
                <c:order val="54"/>
                <c:tx>
                  <c:v>FOURS RIOUBLANC</c:v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6-945B-4786-94F3-E664C3214F5A}"/>
                  </c:ext>
                </c:extLst>
              </c15:ser>
            </c15:filteredBarSeries>
            <c15:filteredBarSeries>
              <c15:ser>
                <c:idx val="55"/>
                <c:order val="55"/>
                <c:tx>
                  <c:v>G.F.F LYON</c:v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7-945B-4786-94F3-E664C3214F5A}"/>
                  </c:ext>
                </c:extLst>
              </c15:ser>
            </c15:filteredBarSeries>
            <c15:filteredBarSeries>
              <c15:ser>
                <c:idx val="56"/>
                <c:order val="56"/>
                <c:tx>
                  <c:v>GLACES DE LYON</c:v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8-945B-4786-94F3-E664C3214F5A}"/>
                  </c:ext>
                </c:extLst>
              </c15:ser>
            </c15:filteredBarSeries>
            <c15:filteredBarSeries>
              <c15:ser>
                <c:idx val="57"/>
                <c:order val="57"/>
                <c:tx>
                  <c:v>GOUVILLE FROID SARL</c:v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9-945B-4786-94F3-E664C3214F5A}"/>
                  </c:ext>
                </c:extLst>
              </c15:ser>
            </c15:filteredBarSeries>
            <c15:filteredBarSeries>
              <c15:ser>
                <c:idx val="58"/>
                <c:order val="58"/>
                <c:tx>
                  <c:v>HAFELE FRANCE</c:v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A-945B-4786-94F3-E664C3214F5A}"/>
                  </c:ext>
                </c:extLst>
              </c15:ser>
            </c15:filteredBarSeries>
            <c15:filteredBarSeries>
              <c15:ser>
                <c:idx val="59"/>
                <c:order val="59"/>
                <c:tx>
                  <c:v>HEUZE SARL</c:v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B-945B-4786-94F3-E664C3214F5A}"/>
                  </c:ext>
                </c:extLst>
              </c15:ser>
            </c15:filteredBarSeries>
            <c15:filteredBarSeries>
              <c15:ser>
                <c:idx val="60"/>
                <c:order val="60"/>
                <c:tx>
                  <c:v>ILSA  SPA</c:v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C-945B-4786-94F3-E664C3214F5A}"/>
                  </c:ext>
                </c:extLst>
              </c15:ser>
            </c15:filteredBarSeries>
            <c15:filteredBarSeries>
              <c15:ser>
                <c:idx val="61"/>
                <c:order val="61"/>
                <c:tx>
                  <c:v>IMAP SRL</c:v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D-945B-4786-94F3-E664C3214F5A}"/>
                  </c:ext>
                </c:extLst>
              </c15:ser>
            </c15:filteredBarSeries>
            <c15:filteredBarSeries>
              <c15:ser>
                <c:idx val="62"/>
                <c:order val="62"/>
                <c:tx>
                  <c:v>ITALY BOUTIQUE</c:v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E-945B-4786-94F3-E664C3214F5A}"/>
                  </c:ext>
                </c:extLst>
              </c15:ser>
            </c15:filteredBarSeries>
            <c15:filteredBarSeries>
              <c15:ser>
                <c:idx val="63"/>
                <c:order val="63"/>
                <c:tx>
                  <c:v>L2G SAS</c:v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F-945B-4786-94F3-E664C3214F5A}"/>
                  </c:ext>
                </c:extLst>
              </c15:ser>
            </c15:filteredBarSeries>
            <c15:filteredBarSeries>
              <c15:ser>
                <c:idx val="64"/>
                <c:order val="64"/>
                <c:tx>
                  <c:v>LAVISSE MAINTENANCE INDUSTRIELLE</c:v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0-945B-4786-94F3-E664C3214F5A}"/>
                  </c:ext>
                </c:extLst>
              </c15:ser>
            </c15:filteredBarSeries>
            <c15:filteredBarSeries>
              <c15:ser>
                <c:idx val="65"/>
                <c:order val="65"/>
                <c:tx>
                  <c:v>LE CINQ MARS</c:v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1-945B-4786-94F3-E664C3214F5A}"/>
                  </c:ext>
                </c:extLst>
              </c15:ser>
            </c15:filteredBarSeries>
            <c15:filteredBarSeries>
              <c15:ser>
                <c:idx val="66"/>
                <c:order val="66"/>
                <c:tx>
                  <c:v>LE FROID PECOMARK</c:v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2-945B-4786-94F3-E664C3214F5A}"/>
                  </c:ext>
                </c:extLst>
              </c15:ser>
            </c15:filteredBarSeries>
            <c15:filteredBarSeries>
              <c15:ser>
                <c:idx val="67"/>
                <c:order val="67"/>
                <c:tx>
                  <c:v>LE POLE EQUIPEMENT</c:v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3-945B-4786-94F3-E664C3214F5A}"/>
                  </c:ext>
                </c:extLst>
              </c15:ser>
            </c15:filteredBarSeries>
            <c15:filteredBarSeries>
              <c15:ser>
                <c:idx val="68"/>
                <c:order val="68"/>
                <c:tx>
                  <c:v>LEAGEL SRL</c:v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4-945B-4786-94F3-E664C3214F5A}"/>
                  </c:ext>
                </c:extLst>
              </c15:ser>
            </c15:filteredBarSeries>
            <c15:filteredBarSeries>
              <c15:ser>
                <c:idx val="69"/>
                <c:order val="69"/>
                <c:tx>
                  <c:v>LES DELICES DE ST GERMAIN</c:v>
                </c:tx>
                <c:spPr>
                  <a:solidFill>
                    <a:schemeClr val="accent4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5-945B-4786-94F3-E664C3214F5A}"/>
                  </c:ext>
                </c:extLst>
              </c15:ser>
            </c15:filteredBarSeries>
            <c15:filteredBarSeries>
              <c15:ser>
                <c:idx val="70"/>
                <c:order val="70"/>
                <c:tx>
                  <c:v>M. ALKHAZNAWI JEWAD</c:v>
                </c:tx>
                <c:spPr>
                  <a:solidFill>
                    <a:schemeClr val="accent5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6-945B-4786-94F3-E664C3214F5A}"/>
                  </c:ext>
                </c:extLst>
              </c15:ser>
            </c15:filteredBarSeries>
            <c15:filteredBarSeries>
              <c15:ser>
                <c:idx val="71"/>
                <c:order val="71"/>
                <c:tx>
                  <c:v>M.A MATERIELS</c:v>
                </c:tx>
                <c:spPr>
                  <a:solidFill>
                    <a:schemeClr val="accent6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7-945B-4786-94F3-E664C3214F5A}"/>
                  </c:ext>
                </c:extLst>
              </c15:ser>
            </c15:filteredBarSeries>
            <c15:filteredBarSeries>
              <c15:ser>
                <c:idx val="72"/>
                <c:order val="72"/>
                <c:tx>
                  <c:v>M.B ROCHE SARL</c:v>
                </c:tx>
                <c:spPr>
                  <a:solidFill>
                    <a:schemeClr val="accent1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8-945B-4786-94F3-E664C3214F5A}"/>
                  </c:ext>
                </c:extLst>
              </c15:ser>
            </c15:filteredBarSeries>
            <c15:filteredBarSeries>
              <c15:ser>
                <c:idx val="73"/>
                <c:order val="73"/>
                <c:tx>
                  <c:v>MADIAL</c:v>
                </c:tx>
                <c:spPr>
                  <a:solidFill>
                    <a:schemeClr val="accent2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9-945B-4786-94F3-E664C3214F5A}"/>
                  </c:ext>
                </c:extLst>
              </c15:ser>
            </c15:filteredBarSeries>
            <c15:filteredBarSeries>
              <c15:ser>
                <c:idx val="74"/>
                <c:order val="74"/>
                <c:tx>
                  <c:v>MAT IP PRO SARL</c:v>
                </c:tx>
                <c:spPr>
                  <a:solidFill>
                    <a:schemeClr val="accent3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A-945B-4786-94F3-E664C3214F5A}"/>
                  </c:ext>
                </c:extLst>
              </c15:ser>
            </c15:filteredBarSeries>
            <c15:filteredBarSeries>
              <c15:ser>
                <c:idx val="75"/>
                <c:order val="75"/>
                <c:tx>
                  <c:v>MATEQUIP SAS</c:v>
                </c:tx>
                <c:spPr>
                  <a:solidFill>
                    <a:schemeClr val="accent4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B-945B-4786-94F3-E664C3214F5A}"/>
                  </c:ext>
                </c:extLst>
              </c15:ser>
            </c15:filteredBarSeries>
            <c15:filteredBarSeries>
              <c15:ser>
                <c:idx val="76"/>
                <c:order val="76"/>
                <c:tx>
                  <c:v>MERIAL</c:v>
                </c:tx>
                <c:spPr>
                  <a:solidFill>
                    <a:schemeClr val="accent5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C-945B-4786-94F3-E664C3214F5A}"/>
                  </c:ext>
                </c:extLst>
              </c15:ser>
            </c15:filteredBarSeries>
            <c15:filteredBarSeries>
              <c15:ser>
                <c:idx val="77"/>
                <c:order val="77"/>
                <c:tx>
                  <c:v>ODIC</c:v>
                </c:tx>
                <c:spPr>
                  <a:solidFill>
                    <a:schemeClr val="accent6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D-945B-4786-94F3-E664C3214F5A}"/>
                  </c:ext>
                </c:extLst>
              </c15:ser>
            </c15:filteredBarSeries>
            <c15:filteredBarSeries>
              <c15:ser>
                <c:idx val="78"/>
                <c:order val="78"/>
                <c:tx>
                  <c:v>PADOVAN EQUIPEMENTS</c:v>
                </c:tx>
                <c:spPr>
                  <a:solidFill>
                    <a:schemeClr val="accent1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E-945B-4786-94F3-E664C3214F5A}"/>
                  </c:ext>
                </c:extLst>
              </c15:ser>
            </c15:filteredBarSeries>
            <c15:filteredBarSeries>
              <c15:ser>
                <c:idx val="79"/>
                <c:order val="79"/>
                <c:tx>
                  <c:v>PAGE CONCEPT</c:v>
                </c:tx>
                <c:spPr>
                  <a:solidFill>
                    <a:schemeClr val="accent2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F-945B-4786-94F3-E664C3214F5A}"/>
                  </c:ext>
                </c:extLst>
              </c15:ser>
            </c15:filteredBarSeries>
            <c15:filteredBarSeries>
              <c15:ser>
                <c:idx val="80"/>
                <c:order val="80"/>
                <c:tx>
                  <c:v>PANI OUEST</c:v>
                </c:tx>
                <c:spPr>
                  <a:solidFill>
                    <a:schemeClr val="accent3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0-945B-4786-94F3-E664C3214F5A}"/>
                  </c:ext>
                </c:extLst>
              </c15:ser>
            </c15:filteredBarSeries>
            <c15:filteredBarSeries>
              <c15:ser>
                <c:idx val="81"/>
                <c:order val="81"/>
                <c:tx>
                  <c:v>PANIFOUR</c:v>
                </c:tx>
                <c:spPr>
                  <a:solidFill>
                    <a:schemeClr val="accent4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1-945B-4786-94F3-E664C3214F5A}"/>
                  </c:ext>
                </c:extLst>
              </c15:ser>
            </c15:filteredBarSeries>
            <c15:filteredBarSeries>
              <c15:ser>
                <c:idx val="82"/>
                <c:order val="82"/>
                <c:tx>
                  <c:v>Pascal BORSOTTI EURL</c:v>
                </c:tx>
                <c:spPr>
                  <a:solidFill>
                    <a:schemeClr val="accent5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2-945B-4786-94F3-E664C3214F5A}"/>
                  </c:ext>
                </c:extLst>
              </c15:ser>
            </c15:filteredBarSeries>
            <c15:filteredBarSeries>
              <c15:ser>
                <c:idx val="83"/>
                <c:order val="83"/>
                <c:tx>
                  <c:v>PATISSERIE VERNET</c:v>
                </c:tx>
                <c:spPr>
                  <a:solidFill>
                    <a:schemeClr val="accent6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3-945B-4786-94F3-E664C3214F5A}"/>
                  </c:ext>
                </c:extLst>
              </c15:ser>
            </c15:filteredBarSeries>
            <c15:filteredBarSeries>
              <c15:ser>
                <c:idx val="84"/>
                <c:order val="84"/>
                <c:tx>
                  <c:v>PICARDIE FOURNIL</c:v>
                </c:tx>
                <c:spPr>
                  <a:solidFill>
                    <a:schemeClr val="accent1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4-945B-4786-94F3-E664C3214F5A}"/>
                  </c:ext>
                </c:extLst>
              </c15:ser>
            </c15:filteredBarSeries>
            <c15:filteredBarSeries>
              <c15:ser>
                <c:idx val="85"/>
                <c:order val="85"/>
                <c:tx>
                  <c:v>PIOU EQUIPEMENT SARL</c:v>
                </c:tx>
                <c:spPr>
                  <a:solidFill>
                    <a:schemeClr val="accent2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5-945B-4786-94F3-E664C3214F5A}"/>
                  </c:ext>
                </c:extLst>
              </c15:ser>
            </c15:filteredBarSeries>
            <c15:filteredBarSeries>
              <c15:ser>
                <c:idx val="86"/>
                <c:order val="86"/>
                <c:tx>
                  <c:v>PLB SARL Equipements et Services</c:v>
                </c:tx>
                <c:spPr>
                  <a:solidFill>
                    <a:schemeClr val="accent3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6-945B-4786-94F3-E664C3214F5A}"/>
                  </c:ext>
                </c:extLst>
              </c15:ser>
            </c15:filteredBarSeries>
            <c15:filteredBarSeries>
              <c15:ser>
                <c:idx val="87"/>
                <c:order val="87"/>
                <c:tx>
                  <c:v>PRO SERVICE VENTE</c:v>
                </c:tx>
                <c:spPr>
                  <a:solidFill>
                    <a:schemeClr val="accent4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7-945B-4786-94F3-E664C3214F5A}"/>
                  </c:ext>
                </c:extLst>
              </c15:ser>
            </c15:filteredBarSeries>
            <c15:filteredBarSeries>
              <c15:ser>
                <c:idx val="88"/>
                <c:order val="88"/>
                <c:tx>
                  <c:v>PRO'MAT</c:v>
                </c:tx>
                <c:spPr>
                  <a:solidFill>
                    <a:schemeClr val="accent5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8-945B-4786-94F3-E664C3214F5A}"/>
                  </c:ext>
                </c:extLst>
              </c15:ser>
            </c15:filteredBarSeries>
            <c15:filteredBarSeries>
              <c15:ser>
                <c:idx val="89"/>
                <c:order val="89"/>
                <c:tx>
                  <c:v>PV LABO CONCEPT</c:v>
                </c:tx>
                <c:spPr>
                  <a:solidFill>
                    <a:schemeClr val="accent6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9-945B-4786-94F3-E664C3214F5A}"/>
                  </c:ext>
                </c:extLst>
              </c15:ser>
            </c15:filteredBarSeries>
            <c15:filteredBarSeries>
              <c15:ser>
                <c:idx val="90"/>
                <c:order val="90"/>
                <c:tx>
                  <c:v>RECA UNION FRANCE</c:v>
                </c:tx>
                <c:spPr>
                  <a:solidFill>
                    <a:schemeClr val="accent1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A-945B-4786-94F3-E664C3214F5A}"/>
                  </c:ext>
                </c:extLst>
              </c15:ser>
            </c15:filteredBarSeries>
            <c15:filteredBarSeries>
              <c15:ser>
                <c:idx val="91"/>
                <c:order val="91"/>
                <c:tx>
                  <c:v>RM EXPORT BOULANGE</c:v>
                </c:tx>
                <c:spPr>
                  <a:solidFill>
                    <a:schemeClr val="accent2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B-945B-4786-94F3-E664C3214F5A}"/>
                  </c:ext>
                </c:extLst>
              </c15:ser>
            </c15:filteredBarSeries>
            <c15:filteredBarSeries>
              <c15:ser>
                <c:idx val="92"/>
                <c:order val="92"/>
                <c:tx>
                  <c:v>ROEN EST GROUP SPA</c:v>
                </c:tx>
                <c:spPr>
                  <a:solidFill>
                    <a:schemeClr val="accent3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C-945B-4786-94F3-E664C3214F5A}"/>
                  </c:ext>
                </c:extLst>
              </c15:ser>
            </c15:filteredBarSeries>
            <c15:filteredBarSeries>
              <c15:ser>
                <c:idx val="93"/>
                <c:order val="93"/>
                <c:tx>
                  <c:v>ROLLET PRADIER</c:v>
                </c:tx>
                <c:spPr>
                  <a:solidFill>
                    <a:schemeClr val="accent4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D-945B-4786-94F3-E664C3214F5A}"/>
                  </c:ext>
                </c:extLst>
              </c15:ser>
            </c15:filteredBarSeries>
            <c15:filteredBarSeries>
              <c15:ser>
                <c:idx val="94"/>
                <c:order val="94"/>
                <c:tx>
                  <c:v>ROLO SARL</c:v>
                </c:tx>
                <c:spPr>
                  <a:solidFill>
                    <a:schemeClr val="accent5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E-945B-4786-94F3-E664C3214F5A}"/>
                  </c:ext>
                </c:extLst>
              </c15:ser>
            </c15:filteredBarSeries>
            <c15:filteredBarSeries>
              <c15:ser>
                <c:idx val="95"/>
                <c:order val="95"/>
                <c:tx>
                  <c:v>ROMAIRE ETS</c:v>
                </c:tx>
                <c:spPr>
                  <a:solidFill>
                    <a:schemeClr val="accent6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F-945B-4786-94F3-E664C3214F5A}"/>
                  </c:ext>
                </c:extLst>
              </c15:ser>
            </c15:filteredBarSeries>
            <c15:filteredBarSeries>
              <c15:ser>
                <c:idx val="96"/>
                <c:order val="96"/>
                <c:tx>
                  <c:v>S.T.R</c:v>
                </c:tx>
                <c:spPr>
                  <a:solidFill>
                    <a:schemeClr val="accent1">
                      <a:lumMod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0-945B-4786-94F3-E664C3214F5A}"/>
                  </c:ext>
                </c:extLst>
              </c15:ser>
            </c15:filteredBarSeries>
            <c15:filteredBarSeries>
              <c15:ser>
                <c:idx val="97"/>
                <c:order val="97"/>
                <c:tx>
                  <c:v>SABLEUSES</c:v>
                </c:tx>
                <c:spPr>
                  <a:solidFill>
                    <a:schemeClr val="accent2">
                      <a:lumMod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1-945B-4786-94F3-E664C3214F5A}"/>
                  </c:ext>
                </c:extLst>
              </c15:ser>
            </c15:filteredBarSeries>
            <c15:filteredBarSeries>
              <c15:ser>
                <c:idx val="98"/>
                <c:order val="98"/>
                <c:tx>
                  <c:v>SARL DENIAU</c:v>
                </c:tx>
                <c:spPr>
                  <a:solidFill>
                    <a:schemeClr val="accent3">
                      <a:lumMod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2-945B-4786-94F3-E664C3214F5A}"/>
                  </c:ext>
                </c:extLst>
              </c15:ser>
            </c15:filteredBarSeries>
            <c15:filteredBarSeries>
              <c15:ser>
                <c:idx val="99"/>
                <c:order val="99"/>
                <c:tx>
                  <c:v>SARL LAVELA</c:v>
                </c:tx>
                <c:spPr>
                  <a:solidFill>
                    <a:schemeClr val="accent4">
                      <a:lumMod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3-945B-4786-94F3-E664C3214F5A}"/>
                  </c:ext>
                </c:extLst>
              </c15:ser>
            </c15:filteredBarSeries>
            <c15:filteredBarSeries>
              <c15:ser>
                <c:idx val="100"/>
                <c:order val="100"/>
                <c:tx>
                  <c:v>SARL SIMATEL CONCEPT</c:v>
                </c:tx>
                <c:spPr>
                  <a:solidFill>
                    <a:schemeClr val="accent5">
                      <a:lumMod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4-945B-4786-94F3-E664C3214F5A}"/>
                  </c:ext>
                </c:extLst>
              </c15:ser>
            </c15:filteredBarSeries>
            <c15:filteredBarSeries>
              <c15:ser>
                <c:idx val="101"/>
                <c:order val="101"/>
                <c:tx>
                  <c:v>SARL SMAG</c:v>
                </c:tx>
                <c:spPr>
                  <a:solidFill>
                    <a:schemeClr val="accent6">
                      <a:lumMod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5-945B-4786-94F3-E664C3214F5A}"/>
                  </c:ext>
                </c:extLst>
              </c15:ser>
            </c15:filteredBarSeries>
            <c15:filteredBarSeries>
              <c15:ser>
                <c:idx val="102"/>
                <c:order val="102"/>
                <c:tx>
                  <c:v>SARL SONO</c:v>
                </c:tx>
                <c:spPr>
                  <a:solidFill>
                    <a:schemeClr val="accent1">
                      <a:lumMod val="50000"/>
                      <a:lumOff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6-945B-4786-94F3-E664C3214F5A}"/>
                  </c:ext>
                </c:extLst>
              </c15:ser>
            </c15:filteredBarSeries>
            <c15:filteredBarSeries>
              <c15:ser>
                <c:idx val="103"/>
                <c:order val="103"/>
                <c:tx>
                  <c:v>SAS EB TECHNIC</c:v>
                </c:tx>
                <c:spPr>
                  <a:solidFill>
                    <a:schemeClr val="accent2">
                      <a:lumMod val="50000"/>
                      <a:lumOff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7-945B-4786-94F3-E664C3214F5A}"/>
                  </c:ext>
                </c:extLst>
              </c15:ser>
            </c15:filteredBarSeries>
            <c15:filteredBarSeries>
              <c15:ser>
                <c:idx val="104"/>
                <c:order val="104"/>
                <c:tx>
                  <c:v>SEBP</c:v>
                </c:tx>
                <c:spPr>
                  <a:solidFill>
                    <a:schemeClr val="accent3">
                      <a:lumMod val="50000"/>
                      <a:lumOff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8-945B-4786-94F3-E664C3214F5A}"/>
                  </c:ext>
                </c:extLst>
              </c15:ser>
            </c15:filteredBarSeries>
            <c15:filteredBarSeries>
              <c15:ser>
                <c:idx val="105"/>
                <c:order val="105"/>
                <c:tx>
                  <c:v>SELEC PRO AUVERGNE</c:v>
                </c:tx>
                <c:spPr>
                  <a:solidFill>
                    <a:schemeClr val="accent4">
                      <a:lumMod val="50000"/>
                      <a:lumOff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9-945B-4786-94F3-E664C3214F5A}"/>
                  </c:ext>
                </c:extLst>
              </c15:ser>
            </c15:filteredBarSeries>
            <c15:filteredBarSeries>
              <c15:ser>
                <c:idx val="106"/>
                <c:order val="106"/>
                <c:tx>
                  <c:v>SELEC PRO BOURG LES VALENCE</c:v>
                </c:tx>
                <c:spPr>
                  <a:solidFill>
                    <a:schemeClr val="accent5">
                      <a:lumMod val="50000"/>
                      <a:lumOff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A-945B-4786-94F3-E664C3214F5A}"/>
                  </c:ext>
                </c:extLst>
              </c15:ser>
            </c15:filteredBarSeries>
            <c15:filteredBarSeries>
              <c15:ser>
                <c:idx val="107"/>
                <c:order val="107"/>
                <c:tx>
                  <c:v>SELF CREUSE</c:v>
                </c:tx>
                <c:spPr>
                  <a:solidFill>
                    <a:schemeClr val="accent6">
                      <a:lumMod val="50000"/>
                      <a:lumOff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B-945B-4786-94F3-E664C3214F5A}"/>
                  </c:ext>
                </c:extLst>
              </c15:ser>
            </c15:filteredBarSeries>
            <c15:filteredBarSeries>
              <c15:ser>
                <c:idx val="108"/>
                <c:order val="108"/>
                <c:tx>
                  <c:v>SERVICE DEPANNAGE FOURNIL</c:v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C-945B-4786-94F3-E664C3214F5A}"/>
                  </c:ext>
                </c:extLst>
              </c15:ser>
            </c15:filteredBarSeries>
            <c15:filteredBarSeries>
              <c15:ser>
                <c:idx val="109"/>
                <c:order val="109"/>
                <c:tx>
                  <c:v>SMEHC</c:v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D-945B-4786-94F3-E664C3214F5A}"/>
                  </c:ext>
                </c:extLst>
              </c15:ser>
            </c15:filteredBarSeries>
            <c15:filteredBarSeries>
              <c15:ser>
                <c:idx val="110"/>
                <c:order val="110"/>
                <c:tx>
                  <c:v>SOLUTION BOUL-PAT</c:v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E-945B-4786-94F3-E664C3214F5A}"/>
                  </c:ext>
                </c:extLst>
              </c15:ser>
            </c15:filteredBarSeries>
            <c15:filteredBarSeries>
              <c15:ser>
                <c:idx val="111"/>
                <c:order val="111"/>
                <c:tx>
                  <c:v>SOMAB</c:v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F-945B-4786-94F3-E664C3214F5A}"/>
                  </c:ext>
                </c:extLst>
              </c15:ser>
            </c15:filteredBarSeries>
            <c15:filteredBarSeries>
              <c15:ser>
                <c:idx val="112"/>
                <c:order val="112"/>
                <c:tx>
                  <c:v>ST ROMAIN</c:v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70-945B-4786-94F3-E664C3214F5A}"/>
                  </c:ext>
                </c:extLst>
              </c15:ser>
            </c15:filteredBarSeries>
            <c15:filteredBarSeries>
              <c15:ser>
                <c:idx val="113"/>
                <c:order val="113"/>
                <c:tx>
                  <c:v>STAFF ICE SYSTEM</c:v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71-945B-4786-94F3-E664C3214F5A}"/>
                  </c:ext>
                </c:extLst>
              </c15:ser>
            </c15:filteredBarSeries>
            <c15:filteredBarSeries>
              <c15:ser>
                <c:idx val="114"/>
                <c:order val="114"/>
                <c:tx>
                  <c:v>Sté SCEPMA</c:v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72-945B-4786-94F3-E664C3214F5A}"/>
                  </c:ext>
                </c:extLst>
              </c15:ser>
            </c15:filteredBarSeries>
            <c15:filteredBarSeries>
              <c15:ser>
                <c:idx val="115"/>
                <c:order val="115"/>
                <c:tx>
                  <c:v>STEFF LE BOULANGER</c:v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73-945B-4786-94F3-E664C3214F5A}"/>
                  </c:ext>
                </c:extLst>
              </c15:ser>
            </c15:filteredBarSeries>
            <c15:filteredBarSeries>
              <c15:ser>
                <c:idx val="116"/>
                <c:order val="116"/>
                <c:tx>
                  <c:v>TECHNI BOULANGE</c:v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74-945B-4786-94F3-E664C3214F5A}"/>
                  </c:ext>
                </c:extLst>
              </c15:ser>
            </c15:filteredBarSeries>
            <c15:filteredBarSeries>
              <c15:ser>
                <c:idx val="117"/>
                <c:order val="117"/>
                <c:tx>
                  <c:v>TECHNIC SERVICE</c:v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75-945B-4786-94F3-E664C3214F5A}"/>
                  </c:ext>
                </c:extLst>
              </c15:ser>
            </c15:filteredBarSeries>
            <c15:filteredBarSeries>
              <c15:ser>
                <c:idx val="118"/>
                <c:order val="118"/>
                <c:tx>
                  <c:v>TECHNIFOUR</c:v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76-945B-4786-94F3-E664C3214F5A}"/>
                  </c:ext>
                </c:extLst>
              </c15:ser>
            </c15:filteredBarSeries>
            <c15:filteredBarSeries>
              <c15:ser>
                <c:idx val="119"/>
                <c:order val="119"/>
                <c:tx>
                  <c:v>TL FROID</c:v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77-945B-4786-94F3-E664C3214F5A}"/>
                  </c:ext>
                </c:extLst>
              </c15:ser>
            </c15:filteredBarSeries>
            <c15:filteredBarSeries>
              <c15:ser>
                <c:idx val="120"/>
                <c:order val="120"/>
                <c:tx>
                  <c:v>TRAPEAU Sté</c:v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78-945B-4786-94F3-E664C3214F5A}"/>
                  </c:ext>
                </c:extLst>
              </c15:ser>
            </c15:filteredBarSeries>
            <c15:filteredBarSeries>
              <c15:ser>
                <c:idx val="121"/>
                <c:order val="121"/>
                <c:tx>
                  <c:v>TRIANGLE TECH-MAT</c:v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79-945B-4786-94F3-E664C3214F5A}"/>
                  </c:ext>
                </c:extLst>
              </c15:ser>
            </c15:filteredBarSeries>
            <c15:filteredBarSeries>
              <c15:ser>
                <c:idx val="122"/>
                <c:order val="122"/>
                <c:tx>
                  <c:v>TSA Inox</c:v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7A-945B-4786-94F3-E664C3214F5A}"/>
                  </c:ext>
                </c:extLst>
              </c15:ser>
            </c15:filteredBarSeries>
            <c15:filteredBarSeries>
              <c15:ser>
                <c:idx val="123"/>
                <c:order val="123"/>
                <c:tx>
                  <c:v>VIMAT INOX</c:v>
                </c:tx>
                <c:spPr>
                  <a:solidFill>
                    <a:schemeClr val="accent4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7B-945B-4786-94F3-E664C3214F5A}"/>
                  </c:ext>
                </c:extLst>
              </c15:ser>
            </c15:filteredBarSeries>
            <c15:filteredBarSeries>
              <c15:ser>
                <c:idx val="124"/>
                <c:order val="124"/>
                <c:tx>
                  <c:v>WICKE FRANCE SAS</c:v>
                </c:tx>
                <c:spPr>
                  <a:solidFill>
                    <a:schemeClr val="accent5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7C-945B-4786-94F3-E664C3214F5A}"/>
                  </c:ext>
                </c:extLst>
              </c15:ser>
            </c15:filteredBarSeries>
            <c15:filteredBarSeries>
              <c15:ser>
                <c:idx val="125"/>
                <c:order val="125"/>
                <c:tx>
                  <c:v>YMC2</c:v>
                </c:tx>
                <c:spPr>
                  <a:solidFill>
                    <a:schemeClr val="accent6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7D-945B-4786-94F3-E664C3214F5A}"/>
                  </c:ext>
                </c:extLst>
              </c15:ser>
            </c15:filteredBarSeries>
          </c:ext>
        </c:extLst>
      </c:barChart>
      <c:catAx>
        <c:axId val="11326795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Semaines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32677872"/>
        <c:crosses val="autoZero"/>
        <c:auto val="1"/>
        <c:lblAlgn val="ctr"/>
        <c:lblOffset val="100"/>
        <c:noMultiLvlLbl val="0"/>
      </c:catAx>
      <c:valAx>
        <c:axId val="1132677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Quantités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3267951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682743</xdr:colOff>
      <xdr:row>3</xdr:row>
      <xdr:rowOff>9523</xdr:rowOff>
    </xdr:from>
    <xdr:to>
      <xdr:col>1</xdr:col>
      <xdr:colOff>0</xdr:colOff>
      <xdr:row>21</xdr:row>
      <xdr:rowOff>9524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56E2EB1-2034-4A79-9E76-05D3FE4897D8}"/>
            </a:ext>
          </a:extLst>
        </xdr:cNvPr>
        <xdr:cNvSpPr/>
      </xdr:nvSpPr>
      <xdr:spPr>
        <a:xfrm>
          <a:off x="682743" y="723898"/>
          <a:ext cx="79257" cy="4286251"/>
        </a:xfrm>
        <a:prstGeom prst="rect">
          <a:avLst/>
        </a:prstGeom>
        <a:solidFill>
          <a:srgbClr val="3C424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10</xdr:row>
      <xdr:rowOff>234948</xdr:rowOff>
    </xdr:from>
    <xdr:to>
      <xdr:col>1</xdr:col>
      <xdr:colOff>155212</xdr:colOff>
      <xdr:row>12</xdr:row>
      <xdr:rowOff>23448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D2DFC8E0-5FF1-40BD-BD32-380C27AD7E14}"/>
            </a:ext>
          </a:extLst>
        </xdr:cNvPr>
        <xdr:cNvSpPr/>
      </xdr:nvSpPr>
      <xdr:spPr>
        <a:xfrm>
          <a:off x="557212" y="2587623"/>
          <a:ext cx="360000" cy="36000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15</xdr:row>
      <xdr:rowOff>233890</xdr:rowOff>
    </xdr:from>
    <xdr:to>
      <xdr:col>1</xdr:col>
      <xdr:colOff>155212</xdr:colOff>
      <xdr:row>17</xdr:row>
      <xdr:rowOff>22390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9D464AC8-83DA-4A63-BA6F-6A009A67E8CF}"/>
            </a:ext>
          </a:extLst>
        </xdr:cNvPr>
        <xdr:cNvSpPr/>
      </xdr:nvSpPr>
      <xdr:spPr>
        <a:xfrm>
          <a:off x="557212" y="3901015"/>
          <a:ext cx="360000" cy="36000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546629</xdr:colOff>
      <xdr:row>5</xdr:row>
      <xdr:rowOff>161925</xdr:rowOff>
    </xdr:from>
    <xdr:to>
      <xdr:col>1</xdr:col>
      <xdr:colOff>144629</xdr:colOff>
      <xdr:row>7</xdr:row>
      <xdr:rowOff>3342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DFD03E65-37B3-481F-B160-F544A38F390A}"/>
            </a:ext>
          </a:extLst>
        </xdr:cNvPr>
        <xdr:cNvSpPr/>
      </xdr:nvSpPr>
      <xdr:spPr>
        <a:xfrm>
          <a:off x="546629" y="1257300"/>
          <a:ext cx="360000" cy="355767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19049</xdr:colOff>
      <xdr:row>5</xdr:row>
      <xdr:rowOff>0</xdr:rowOff>
    </xdr:from>
    <xdr:to>
      <xdr:col>12</xdr:col>
      <xdr:colOff>19049</xdr:colOff>
      <xdr:row>19</xdr:row>
      <xdr:rowOff>19050</xdr:rowOff>
    </xdr:to>
    <xdr:graphicFrame macro="">
      <xdr:nvGraphicFramePr>
        <xdr:cNvPr id="4" name="Graphique_E6">
          <a:extLst>
            <a:ext uri="{FF2B5EF4-FFF2-40B4-BE49-F238E27FC236}">
              <a16:creationId xmlns:a16="http://schemas.microsoft.com/office/drawing/2014/main" id="{E397E78B-D1FA-42F5-A123-C7F848B987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leu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4"/>
  <sheetViews>
    <sheetView showGridLines="0" tabSelected="1" zoomScale="70" zoomScaleNormal="70" workbookViewId="0">
      <selection activeCell="AA7" sqref="AA7"/>
    </sheetView>
  </sheetViews>
  <sheetFormatPr baseColWidth="10" defaultRowHeight="14.4" x14ac:dyDescent="0.3"/>
  <cols>
    <col min="19" max="19" width="15.88671875" customWidth="1"/>
  </cols>
  <sheetData>
    <row r="1" spans="1:39" ht="15" customHeight="1" x14ac:dyDescent="0.4">
      <c r="A1" s="28" t="s">
        <v>47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9"/>
      <c r="M1" s="29"/>
      <c r="N1" s="25"/>
      <c r="O1" s="20"/>
      <c r="P1" s="29"/>
      <c r="Q1" s="29"/>
      <c r="R1" s="25"/>
      <c r="S1" s="20"/>
      <c r="T1" s="29"/>
      <c r="U1" s="29"/>
      <c r="V1" s="25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</row>
    <row r="2" spans="1:39" ht="25.2" x14ac:dyDescent="0.4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9"/>
      <c r="M2" s="29"/>
      <c r="N2" s="26"/>
      <c r="O2" s="20"/>
      <c r="P2" s="29"/>
      <c r="Q2" s="29"/>
      <c r="R2" s="26"/>
      <c r="S2" s="20"/>
      <c r="T2" s="29"/>
      <c r="U2" s="29"/>
      <c r="V2" s="26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</row>
    <row r="3" spans="1:39" x14ac:dyDescent="0.3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7" spans="1:39" ht="24.6" x14ac:dyDescent="0.55000000000000004">
      <c r="B7" s="22" t="s">
        <v>48</v>
      </c>
    </row>
    <row r="8" spans="1:39" ht="21" x14ac:dyDescent="0.35">
      <c r="B8" s="23"/>
    </row>
    <row r="9" spans="1:39" ht="21" x14ac:dyDescent="0.35">
      <c r="B9" s="23"/>
    </row>
    <row r="10" spans="1:39" ht="21" x14ac:dyDescent="0.35">
      <c r="B10" s="23"/>
    </row>
    <row r="11" spans="1:39" ht="21" x14ac:dyDescent="0.35">
      <c r="B11" s="23"/>
    </row>
    <row r="12" spans="1:39" ht="24.6" x14ac:dyDescent="0.55000000000000004">
      <c r="B12" s="22" t="s">
        <v>49</v>
      </c>
    </row>
    <row r="13" spans="1:39" ht="21" x14ac:dyDescent="0.35">
      <c r="B13" s="23"/>
    </row>
    <row r="14" spans="1:39" ht="21" x14ac:dyDescent="0.35">
      <c r="B14" s="23"/>
    </row>
    <row r="15" spans="1:39" ht="21" x14ac:dyDescent="0.35">
      <c r="B15" s="23"/>
    </row>
    <row r="16" spans="1:39" ht="21" x14ac:dyDescent="0.35">
      <c r="B16" s="23"/>
    </row>
    <row r="17" spans="1:39" ht="24.6" x14ac:dyDescent="0.55000000000000004">
      <c r="B17" s="22" t="s">
        <v>50</v>
      </c>
    </row>
    <row r="22" spans="1:39" ht="15" customHeight="1" x14ac:dyDescent="0.3">
      <c r="A22" s="27" t="s">
        <v>51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</row>
    <row r="23" spans="1:39" ht="15" customHeight="1" x14ac:dyDescent="0.3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</row>
    <row r="24" spans="1:39" ht="15" customHeight="1" x14ac:dyDescent="0.3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</row>
    <row r="25" spans="1:39" ht="15" customHeight="1" x14ac:dyDescent="0.3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</row>
    <row r="26" spans="1:39" s="4" customFormat="1" ht="15" customHeight="1" x14ac:dyDescent="0.3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</row>
    <row r="27" spans="1:39" s="4" customFormat="1" ht="15" customHeight="1" x14ac:dyDescent="0.3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</row>
    <row r="28" spans="1:39" s="4" customFormat="1" ht="15" customHeight="1" x14ac:dyDescent="0.3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</row>
    <row r="29" spans="1:39" s="4" customFormat="1" ht="7.5" customHeight="1" x14ac:dyDescent="0.3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</row>
    <row r="30" spans="1:39" s="4" customFormat="1" x14ac:dyDescent="0.3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</row>
    <row r="31" spans="1:39" s="4" customFormat="1" x14ac:dyDescent="0.3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</row>
    <row r="32" spans="1:39" s="4" customFormat="1" x14ac:dyDescent="0.3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</row>
    <row r="33" spans="1:39" s="4" customFormat="1" x14ac:dyDescent="0.3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</row>
    <row r="34" spans="1:39" x14ac:dyDescent="0.3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</row>
    <row r="35" spans="1:39" x14ac:dyDescent="0.3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</row>
    <row r="36" spans="1:39" x14ac:dyDescent="0.3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</row>
    <row r="37" spans="1:39" x14ac:dyDescent="0.3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</row>
    <row r="38" spans="1:39" x14ac:dyDescent="0.3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</row>
    <row r="39" spans="1:39" x14ac:dyDescent="0.3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</row>
    <row r="40" spans="1:39" x14ac:dyDescent="0.3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</row>
    <row r="41" spans="1:39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</row>
    <row r="42" spans="1:39" x14ac:dyDescent="0.3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</row>
    <row r="43" spans="1:39" x14ac:dyDescent="0.3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</row>
    <row r="44" spans="1:39" x14ac:dyDescent="0.3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</row>
  </sheetData>
  <mergeCells count="8">
    <mergeCell ref="V1:V2"/>
    <mergeCell ref="A22:V28"/>
    <mergeCell ref="A1:K2"/>
    <mergeCell ref="L1:M2"/>
    <mergeCell ref="N1:N2"/>
    <mergeCell ref="P1:Q2"/>
    <mergeCell ref="R1:R2"/>
    <mergeCell ref="T1:U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140"/>
  <sheetViews>
    <sheetView showGridLines="0" workbookViewId="0">
      <selection activeCell="B15" sqref="B15:D15"/>
    </sheetView>
  </sheetViews>
  <sheetFormatPr baseColWidth="10" defaultRowHeight="14.4" x14ac:dyDescent="0.3"/>
  <cols>
    <col min="1" max="1" width="19.44140625" bestFit="1" customWidth="1"/>
    <col min="2" max="2" width="13.33203125" bestFit="1" customWidth="1"/>
    <col min="3" max="3" width="17.109375" customWidth="1"/>
    <col min="4" max="4" width="23" customWidth="1"/>
    <col min="5" max="5" width="32.33203125" customWidth="1"/>
    <col min="6" max="6" width="20.88671875" customWidth="1"/>
    <col min="7" max="7" width="13.5546875" customWidth="1"/>
    <col min="8" max="8" width="9.88671875" bestFit="1" customWidth="1"/>
    <col min="9" max="9" width="9.33203125" bestFit="1" customWidth="1"/>
    <col min="10" max="10" width="22.6640625" bestFit="1" customWidth="1"/>
    <col min="11" max="11" width="10" bestFit="1" customWidth="1"/>
  </cols>
  <sheetData>
    <row r="1" spans="1:22" ht="21.75" customHeight="1" x14ac:dyDescent="0.3">
      <c r="A1" s="8" t="s">
        <v>12</v>
      </c>
      <c r="B1" s="9" t="s">
        <v>0</v>
      </c>
      <c r="C1" s="8" t="str">
        <f>_xll.Assistant.XL.RIK_VO("INF47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03@E=0,S=16,G=0,T=0,P=0,O=NF='Texte'_B='0'_U='0'_I='0'_FN='Calibri'_FS='10'_FC='#000000'_BC='#FFFFFF'_AH='1'_AV='1'_Br=[]_BrS='0'_BrC='#FFFFFF'_WpT='0':@R="&amp;"A,S=1,V={0}:",$B$1)</f>
        <v/>
      </c>
      <c r="D1" s="9" t="s">
        <v>0</v>
      </c>
      <c r="E1" s="8" t="str">
        <f>_xll.Assistant.XL.RIK_VO("INF47_2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03@E=0,S=2,G=0,T=0,P=0,O=NF='Texte'_B='0'_U='0'_I='0'_FN='Calibri'_FS='10'_FC='#000000'_BC='#FFFFFF'_AH='1'_AV='1'_Br=[]_BrS='0'_BrC='#FFFFFF'_WpT='0':E=0,"&amp;"S=3,G=0,T=0,P=0,O=NF='Texte'_B='0'_U='0'_I='0'_FN='Calibri'_FS='10'_FC='#000000'_BC='#FFFFFF'_AH='1'_AV='1'_Br=[]_BrS='0'_BrC='#FFFFFF'_WpT='0':@R=A,S=1,V={0}:R=B,S=16,V={1}:",$B$1,$D$1)</f>
        <v/>
      </c>
      <c r="F1" s="8" t="s">
        <v>0</v>
      </c>
      <c r="G1" s="8"/>
      <c r="H1" s="8" t="s">
        <v>13</v>
      </c>
      <c r="I1" s="78" t="s">
        <v>46</v>
      </c>
      <c r="J1" s="78"/>
      <c r="K1" s="8" t="s">
        <v>26</v>
      </c>
      <c r="L1" s="8" t="s">
        <v>0</v>
      </c>
      <c r="V1" s="6" t="str">
        <f ca="1">"&lt;="&amp;TEXT(TODAY(),"JJ/MM/AAAA")</f>
        <v>&lt;=17/02/2020</v>
      </c>
    </row>
    <row r="2" spans="1:22" x14ac:dyDescent="0.3">
      <c r="E2" s="7"/>
      <c r="F2" s="7"/>
      <c r="G2" s="4"/>
      <c r="H2" s="4"/>
      <c r="I2" s="4"/>
    </row>
    <row r="3" spans="1:22" ht="15" customHeight="1" x14ac:dyDescent="0.3">
      <c r="A3" s="72" t="s">
        <v>34</v>
      </c>
      <c r="B3" s="73"/>
      <c r="C3" s="73"/>
      <c r="D3" s="74"/>
      <c r="E3" s="66" t="s">
        <v>25</v>
      </c>
      <c r="F3" s="67"/>
      <c r="G3" s="67"/>
      <c r="H3" s="67"/>
      <c r="I3" s="67"/>
      <c r="J3" s="67"/>
      <c r="K3" s="67"/>
      <c r="L3" s="68"/>
    </row>
    <row r="4" spans="1:22" ht="15" customHeight="1" x14ac:dyDescent="0.3">
      <c r="A4" s="75"/>
      <c r="B4" s="76"/>
      <c r="C4" s="76"/>
      <c r="D4" s="77"/>
      <c r="E4" s="69"/>
      <c r="F4" s="70"/>
      <c r="G4" s="70"/>
      <c r="H4" s="70"/>
      <c r="I4" s="70"/>
      <c r="J4" s="70"/>
      <c r="K4" s="70"/>
      <c r="L4" s="71"/>
    </row>
    <row r="5" spans="1:22" ht="15.6" x14ac:dyDescent="0.3">
      <c r="A5" s="15" t="s">
        <v>14</v>
      </c>
      <c r="B5" s="61" t="str">
        <f>_xll.Assistant.XL.RIK_AC("INF47__;INF03@E=0,S=3,G=0,T=0,P=0:@R=A,S=1,V={0}:R=B,S=16,V={1}:R=C,S=2,V={2}:",$B$1,$D$1,$F$1)</f>
        <v>Assise Siège</v>
      </c>
      <c r="C5" s="61"/>
      <c r="D5" s="62"/>
      <c r="E5" s="12" t="s">
        <v>40</v>
      </c>
      <c r="F5" s="53">
        <f>_xll.Assistant.XL.RIK_AC("INF47__;INF02@E=8,S=7,G=0,T=0,P=0:@R=A,S=30,V={0}:R=B,S=4,V={1}:R=C,S=2,V={2}:R=D,S=23,V={3}:R=E,S=20,V={4}:R=F,S=6,V=CDE:R=G,S=5,V=VENTE:",$B$1,$D$1,F$1,$I$1,$L$1)</f>
        <v>9</v>
      </c>
      <c r="G5" s="54"/>
      <c r="H5" s="65"/>
      <c r="I5" s="51" t="s">
        <v>41</v>
      </c>
      <c r="J5" s="52"/>
      <c r="K5" s="53">
        <f>_xll.Assistant.XL.RIK_AC("INF47__;INF02@E=8,S=10,G=0,T=0,P=0:@R=A,S=30,V={0}:R=B,S=4,V={1}:R=C,S=2,V={2}:R=D,S=23,V={3}:R=E,S=20,V={4}:R=F,S=6,V=CDE:R=G,S=5,V=ACHAT:",$B$1,$D$1,$F$1,$I$1,$L$1)</f>
        <v>2</v>
      </c>
      <c r="L5" s="54"/>
    </row>
    <row r="6" spans="1:22" s="5" customFormat="1" ht="15.6" x14ac:dyDescent="0.3">
      <c r="A6" s="16" t="s">
        <v>6</v>
      </c>
      <c r="B6" s="59" t="str">
        <f>_xll.Assistant.XL.RIK_AC("INF47__;INF03@E=0,S=5,G=0,T=0,P=0:@R=A,S=1,V={0}:R=B,S=16,V={1}:R=C,S=2,V={2}:",$B$1,$D$1,$F$1)</f>
        <v>Mobilier</v>
      </c>
      <c r="C6" s="59"/>
      <c r="D6" s="60"/>
      <c r="E6" t="str">
        <f>_xll.Assistant.XL.RIK_AG("INF47_0_0_0_0_0_0_D=0x0;INF02@E=0,S=19,G=0,T=0_0,P=-1@E=1,S=13@E=0,S=5,G=0,T=0_0,P=-1@@R=A,S=30,V={0}:R=B,S=23,V={1}:R=C,S=20,V={2}:R=D,S=4,V={3}:R=E,S=2,V={4}:R=F,S=6,V=CDE:",$B$1,$I$1,$L$1,$D$1,$F$1)</f>
        <v/>
      </c>
      <c r="F6"/>
      <c r="G6"/>
      <c r="H6"/>
      <c r="I6"/>
      <c r="J6"/>
      <c r="M6"/>
    </row>
    <row r="7" spans="1:22" s="5" customFormat="1" ht="15.6" x14ac:dyDescent="0.3">
      <c r="A7" s="16" t="s">
        <v>15</v>
      </c>
      <c r="B7" s="59" t="str">
        <f>_xll.Assistant.XL.RIK_AC("INF47__;INF03@E=0,S=15,G=0,T=0,P=0:@R=A,S=1,V={0}:R=B,S=16,V={1}:R=C,S=2,V={2}:",$B$1,$D$1,$F$1)</f>
        <v>Aucun</v>
      </c>
      <c r="C7" s="59"/>
      <c r="D7" s="60"/>
      <c r="E7"/>
      <c r="F7"/>
      <c r="G7"/>
      <c r="H7"/>
      <c r="I7"/>
      <c r="J7"/>
    </row>
    <row r="8" spans="1:22" s="5" customFormat="1" ht="15.6" x14ac:dyDescent="0.3">
      <c r="A8" s="16" t="s">
        <v>24</v>
      </c>
      <c r="B8" s="59" t="str">
        <f>_xll.Assistant.XL.RIK_AC("INF47__;INF03@E=0,S=23,G=0,T=0,P=0:@R=A,S=1,V={0}:R=B,S=16,V={1}:R=C,S=2,V={2}:",$B$1,$D$1,$F$1)</f>
        <v>NON</v>
      </c>
      <c r="C8" s="59"/>
      <c r="D8" s="60"/>
      <c r="E8"/>
      <c r="F8"/>
      <c r="G8"/>
      <c r="H8"/>
      <c r="I8"/>
      <c r="J8"/>
    </row>
    <row r="9" spans="1:22" s="5" customFormat="1" ht="15.6" x14ac:dyDescent="0.3">
      <c r="A9" s="16" t="s">
        <v>16</v>
      </c>
      <c r="B9" s="59" t="str">
        <f>_xll.Assistant.XL.RIK_AC("INF47__;INF03@E=0,S=9,G=0,T=0,P=0:@R=A,S=1,V={0}:R=B,S=16,V={1}:R=C,S=2,V={2}:",$B$1,$D$1,$F$1)</f>
        <v>OUI</v>
      </c>
      <c r="C9" s="59"/>
      <c r="D9" s="60"/>
      <c r="E9"/>
      <c r="F9"/>
      <c r="G9"/>
      <c r="H9"/>
      <c r="I9"/>
      <c r="J9"/>
    </row>
    <row r="10" spans="1:22" s="5" customFormat="1" ht="15.6" x14ac:dyDescent="0.3">
      <c r="A10" s="16" t="s">
        <v>20</v>
      </c>
      <c r="B10" s="10" t="str">
        <f>_xll.Assistant.XL.RIK_AC("INF47__;INF03@E=0,S=11,G=0,T=0,P=0:@R=A,S=1,V={0}:R=B,S=16,V={1}:R=C,S=2,V={2}:",$B$1,$D$1,$F$1)</f>
        <v>1</v>
      </c>
      <c r="C10" s="10"/>
      <c r="D10" s="11"/>
      <c r="E10"/>
      <c r="F10"/>
      <c r="G10"/>
      <c r="H10"/>
      <c r="I10"/>
      <c r="J10"/>
    </row>
    <row r="11" spans="1:22" ht="15.6" x14ac:dyDescent="0.3">
      <c r="A11" s="16" t="s">
        <v>17</v>
      </c>
      <c r="B11" s="59" t="str">
        <f>_xll.Assistant.XL.RIK_AC("INF47__;INF03@E=0,S=12,G=0,T=0,P=0:@R=A,S=1,V={0}:R=B,S=16,V={1}:R=C,S=2,V={2}:",$B$1,$D$1,$F$1)</f>
        <v/>
      </c>
      <c r="C11" s="59"/>
      <c r="D11" s="60"/>
      <c r="J11" s="1"/>
    </row>
    <row r="12" spans="1:22" ht="15.6" x14ac:dyDescent="0.3">
      <c r="A12" s="16" t="s">
        <v>18</v>
      </c>
      <c r="B12" s="59" t="str">
        <f>_xll.Assistant.XL.RIK_AC("INF47__;INF03@E=0,S=13,G=0,T=0,P=0:@R=A,S=1,V={0}:R=B,S=16,V={1}:R=C,S=2,V={2}:",$B$1,$D$1,$F$1)</f>
        <v/>
      </c>
      <c r="C12" s="59"/>
      <c r="D12" s="60"/>
    </row>
    <row r="13" spans="1:22" ht="15.6" x14ac:dyDescent="0.3">
      <c r="A13" s="16" t="s">
        <v>19</v>
      </c>
      <c r="B13" s="59" t="str">
        <f>_xll.Assistant.XL.RIK_AC("INF47__;INF03@E=0,S=18,G=0,T=0,P=0:@R=A,S=1,V={0}:R=B,S=16,V={1}:R=C,S=2,V={2}:",$B$1,$D$1,$F$1)</f>
        <v>CATALOGUE</v>
      </c>
      <c r="C13" s="59"/>
      <c r="D13" s="60"/>
    </row>
    <row r="14" spans="1:22" ht="15.6" x14ac:dyDescent="0.3">
      <c r="A14" s="16" t="s">
        <v>21</v>
      </c>
      <c r="B14" s="55">
        <f>_xll.Assistant.XL.RIK_AC("INF47__;INF03@E=1,S=6,G=0,T=0,P=0:@R=A,S=1,V={0}:R=B,S=16,V={1}:R=C,S=2,V={2}:",$B$1,$D$1,$F$1)</f>
        <v>5145.6455999999998</v>
      </c>
      <c r="C14" s="55"/>
      <c r="D14" s="56"/>
    </row>
    <row r="15" spans="1:22" ht="15.6" x14ac:dyDescent="0.3">
      <c r="A15" s="16" t="s">
        <v>22</v>
      </c>
      <c r="B15" s="55">
        <f>_xll.Assistant.XL.RIK_AC("INF47__;INF03@E=1,S=7,G=0,T=0,P=0:@R=A,S=1,V={0}:R=B,S=16,V={1}:R=C,S=2,V={2}:",$B$1,$D$1,$F$1)</f>
        <v>1699.3</v>
      </c>
      <c r="C15" s="55"/>
      <c r="D15" s="56"/>
    </row>
    <row r="16" spans="1:22" ht="15.6" x14ac:dyDescent="0.3">
      <c r="A16" s="16" t="s">
        <v>23</v>
      </c>
      <c r="B16" s="55">
        <f>_xll.Assistant.XL.RIK_AC("INF47__;INF03@E=1,S=8,G=0,T=0,P=0:@R=A,S=1,V={0}:R=B,S=16,V={1}:R=C,S=2,V={2}:",$B$1,$D$1,$F$1)</f>
        <v>1073.8106</v>
      </c>
      <c r="C16" s="55"/>
      <c r="D16" s="56"/>
    </row>
    <row r="17" spans="1:13" ht="15.6" x14ac:dyDescent="0.3">
      <c r="A17" s="16" t="s">
        <v>35</v>
      </c>
      <c r="B17" s="57">
        <f>_xll.Assistant.XL.RIK_AC("INF47__;INF03@E=1,S=17,G=0,T=0,P=0:@R=A,S=1,V={0}:R=B,S=16,V={1}:R=C,S=2,V={2}:",$B$1,$D$1,$F$1)</f>
        <v>49610.64</v>
      </c>
      <c r="C17" s="57"/>
      <c r="D17" s="58"/>
    </row>
    <row r="18" spans="1:13" ht="15.6" x14ac:dyDescent="0.3">
      <c r="A18" s="16" t="s">
        <v>36</v>
      </c>
      <c r="B18" s="55">
        <f>_xll.Assistant.XL.RIK_AC("INF47__;INF11@E=1,S=9,G=0,T=0,P=0:@R=A,S=38,V={0}:R=B,S=10|2,V={1}:R=C,S=10|16,V={2}:",$B$1,$F$1,$D$1)</f>
        <v>457</v>
      </c>
      <c r="C18" s="55"/>
      <c r="D18" s="56"/>
    </row>
    <row r="19" spans="1:13" ht="15.6" x14ac:dyDescent="0.3">
      <c r="A19" s="17" t="s">
        <v>11</v>
      </c>
      <c r="B19" s="63">
        <f>_xll.Assistant.XL.RIK_AC("INF47__;INF11@E=1,S=10,G=0,T=0,P=0:@R=A,S=38,V={0}:R=B,S=10|2,V={1}:R=C,S=10|16,V={2}:",$B$1,$F$1,$D$1)</f>
        <v>100007394.86</v>
      </c>
      <c r="C19" s="63"/>
      <c r="D19" s="64"/>
    </row>
    <row r="21" spans="1:13" ht="15" customHeight="1" x14ac:dyDescent="0.3">
      <c r="A21" s="48" t="s">
        <v>27</v>
      </c>
      <c r="B21" s="49"/>
      <c r="C21" s="49"/>
      <c r="D21" s="49"/>
      <c r="E21" s="50" t="s">
        <v>29</v>
      </c>
      <c r="F21" s="50"/>
      <c r="G21" s="50" t="s">
        <v>32</v>
      </c>
      <c r="H21" s="50"/>
      <c r="I21" s="50"/>
      <c r="J21" s="50" t="s">
        <v>33</v>
      </c>
      <c r="K21" s="50"/>
      <c r="L21" s="50"/>
    </row>
    <row r="22" spans="1:13" ht="15" customHeight="1" x14ac:dyDescent="0.3">
      <c r="A22" s="48"/>
      <c r="B22" s="49"/>
      <c r="C22" s="49"/>
      <c r="D22" s="49"/>
      <c r="E22" s="50"/>
      <c r="F22" s="50"/>
      <c r="G22" s="50"/>
      <c r="H22" s="50"/>
      <c r="I22" s="50"/>
      <c r="J22" s="50"/>
      <c r="K22" s="50"/>
      <c r="L22" s="50"/>
    </row>
    <row r="23" spans="1:13" ht="15" customHeight="1" x14ac:dyDescent="0.3">
      <c r="A23" s="40" t="s">
        <v>1</v>
      </c>
      <c r="B23" s="42">
        <f>_xll.Assistant.XL.RIK_AC("INF47__;INF12@E=1,S=21,G=0,T=0,P=0:@R=A,S=72,V={0}:R=B,S=58|2,V={1}:R=C,S=58|16,V={2}:R=F,S=32|46,V=&lt;&gt;(FINI,ARCHIVE):R=E,S=32|42,V={3}:R=F,S=32|43,V={4}:",B$1,$F$1,$D$1,$I$1,$L$1)</f>
        <v>420</v>
      </c>
      <c r="C23" s="30" t="s">
        <v>28</v>
      </c>
      <c r="D23" s="33">
        <f>_xll.Assistant.XL.RIK_AC("INF47__;INF12@E=8,S=32|2,G=0,T=0,P=0:@R=A,S=72,V={0}:R=B,S=58|2,V={1}:R=C,S=58|16,V={2}:R=D,S=67,V={3}:R=E,S=66,V={4}:R=F,S=32|46,V=&lt;&gt;(FINI,ARCHIVE):",D$1,$F$1,$D$1,L$1,$L$1)</f>
        <v>16</v>
      </c>
      <c r="E23" s="79" t="s">
        <v>30</v>
      </c>
      <c r="F23" s="42">
        <f>_xll.Assistant.XL.RIK_AC("INF47__;INF10@E=8,S=2,G=0,T=0,P=0:@R=A,S=26,V={0}:R=B,S=3|2,V={1}:R=C,S=3|16,V={2}:R=D,S=22,V={3}:R=E,S=23,V={4}:",$B$1,F$1,$D$1,$I$1,$L$1)</f>
        <v>1</v>
      </c>
      <c r="G23" s="82" t="s">
        <v>37</v>
      </c>
      <c r="H23" s="85">
        <f>_xll.Assistant.XL.RIK_AC("INF47__;INF11@E=8,S=16,G=0,T=0,P=0:@R=A,S=38,V={0}:R=B,S=10|2,V={1}:R=C,S=10|16,V={2}:",$B$1,$F$1,$D$1)</f>
        <v>132</v>
      </c>
      <c r="I23" s="42"/>
      <c r="J23" s="36" t="s">
        <v>39</v>
      </c>
      <c r="K23" s="94">
        <f>_xll.Assistant.XL.RIK_AC("INF47__;INF11@L=Stock disponible,E=1,G=0,T=0,P=0,F=[4]-[5],Y=1:@R=A,S=38,V={0}:R=B,S=10|2,V={1}:R=C,S=10|16,V={2}:",$B$1,$F$1,$D$1)</f>
        <v>38432.721147999997</v>
      </c>
      <c r="L23" s="94"/>
      <c r="M23" s="18"/>
    </row>
    <row r="24" spans="1:13" ht="15" customHeight="1" x14ac:dyDescent="0.3">
      <c r="A24" s="41" t="s">
        <v>2</v>
      </c>
      <c r="B24" s="43"/>
      <c r="C24" s="31"/>
      <c r="D24" s="34"/>
      <c r="E24" s="80"/>
      <c r="F24" s="45"/>
      <c r="G24" s="83"/>
      <c r="H24" s="86"/>
      <c r="I24" s="45"/>
      <c r="J24" s="37" t="s">
        <v>2</v>
      </c>
      <c r="K24" s="95"/>
      <c r="L24" s="95"/>
      <c r="M24" s="19"/>
    </row>
    <row r="25" spans="1:13" ht="15" customHeight="1" x14ac:dyDescent="0.3">
      <c r="A25" s="44" t="s">
        <v>2</v>
      </c>
      <c r="B25" s="45">
        <f>_xll.Assistant.XL.RIK_AC("INF47__;INF12@E=1,S=23,G=0,T=0,P=0:@R=A,S=72,V={0}:R=B,S=58|2,V={1}:R=C,S=58|16,V={2}:R=D,S=32|46,V=&lt;&gt;(FINI,ARCHIVE):R=E,S=32|42,V={3}:R=F,S=32|43,V={4}:",B$1,$F$1,$D$1,$I$1,$L$1)</f>
        <v>0</v>
      </c>
      <c r="C25" s="31"/>
      <c r="D25" s="34"/>
      <c r="E25" s="81"/>
      <c r="F25" s="43"/>
      <c r="G25" s="84"/>
      <c r="H25" s="87"/>
      <c r="I25" s="43"/>
      <c r="J25" s="38" t="s">
        <v>9</v>
      </c>
      <c r="K25" s="96">
        <f>_xll.Assistant.XL.RIK_AC("INF47__;INF11@E=1,S=5,G=0,T=0,P=0:@R=A,S=38,V={0}:R=B,S=10|2,V={1}:R=C,S=10|16,V={2}:",$B$1,$F$1,$D$1)</f>
        <v>20850.828851999999</v>
      </c>
      <c r="L25" s="97"/>
      <c r="M25" s="19"/>
    </row>
    <row r="26" spans="1:13" ht="15" customHeight="1" x14ac:dyDescent="0.3">
      <c r="A26" s="41"/>
      <c r="B26" s="43"/>
      <c r="C26" s="31"/>
      <c r="D26" s="34"/>
      <c r="E26" s="79" t="s">
        <v>31</v>
      </c>
      <c r="F26" s="42">
        <f>_xll.Assistant.XL.RIK_AC("INF47__;INF10@E=1,S=20,G=0,T=0,P=0:@R=A,S=26,V={0}:R=B,S=3|2,V={1}:R=C,S=3|16,V={2}:R=D,S=22,V={3}:R=E,S=23,V={4}:",$B$1,F$1,$D$1,$I$1,$L$1)</f>
        <v>260</v>
      </c>
      <c r="G26" s="82" t="s">
        <v>38</v>
      </c>
      <c r="H26" s="88">
        <f>_xll.Assistant.XL.RIK_AC("INF47__;INF11@E=8,S=16,G=0,T=0,P=0:@R=A,S=38,V={0}:R=B,S=10|2,V={1}:R=C,S=10|16,V={2}:R=D,S=22,V={3}:",$B$1,$F$1,$D$1,$V$1)</f>
        <v>12</v>
      </c>
      <c r="I26" s="89"/>
      <c r="J26" s="39"/>
      <c r="K26" s="98"/>
      <c r="L26" s="99"/>
    </row>
    <row r="27" spans="1:13" ht="15" customHeight="1" x14ac:dyDescent="0.3">
      <c r="A27" s="44" t="s">
        <v>3</v>
      </c>
      <c r="B27" s="46">
        <f>_xll.Assistant.XL.RIK_AC("INF47__;INF12@E=1,S=24,G=0,T=0,P=0:@R=A,S=72,V={0}:R=B,S=58|2,V={1}:R=C,S=58|16,V={2}:R=D,S=32|46,V=&lt;&gt;(FINI,ARCHIVE):R=E,S=32|42,V={3}:R=F,S=32|43,V={4}:",B$1,$F$1,$D$1,$I$1,$L$1)</f>
        <v>0</v>
      </c>
      <c r="C27" s="31"/>
      <c r="D27" s="34"/>
      <c r="E27" s="80"/>
      <c r="F27" s="45"/>
      <c r="G27" s="83"/>
      <c r="H27" s="90"/>
      <c r="I27" s="91"/>
      <c r="J27" s="36" t="s">
        <v>10</v>
      </c>
      <c r="K27" s="100">
        <f>_xll.Assistant.XL.RIK_AC("INF47__;INF11@E=1,S=6,G=0,T=0,P=0:@R=A,S=38,V={0}:R=B,S=10|2,V={1}:R=C,S=10|16,V={2}:",$B$1,$F$1,$D$1)</f>
        <v>1475</v>
      </c>
      <c r="L27" s="101"/>
    </row>
    <row r="28" spans="1:13" ht="15" customHeight="1" x14ac:dyDescent="0.3">
      <c r="A28" s="41"/>
      <c r="B28" s="47"/>
      <c r="C28" s="32"/>
      <c r="D28" s="35"/>
      <c r="E28" s="81"/>
      <c r="F28" s="43"/>
      <c r="G28" s="84"/>
      <c r="H28" s="92"/>
      <c r="I28" s="93"/>
      <c r="J28" s="37"/>
      <c r="K28" s="102"/>
      <c r="L28" s="99"/>
    </row>
    <row r="29" spans="1:13" x14ac:dyDescent="0.3">
      <c r="G29" s="14"/>
      <c r="H29" s="14"/>
    </row>
    <row r="32" spans="1:13" ht="15" customHeight="1" x14ac:dyDescent="0.3">
      <c r="C32" s="13"/>
      <c r="D32" s="13"/>
    </row>
    <row r="33" spans="3:4" ht="15" customHeight="1" x14ac:dyDescent="0.3">
      <c r="C33" s="13"/>
      <c r="D33" s="13"/>
    </row>
    <row r="140" spans="2:8" x14ac:dyDescent="0.3">
      <c r="B140" s="1"/>
      <c r="C140" s="1"/>
      <c r="D140" s="2"/>
      <c r="E140" s="2"/>
      <c r="F140" s="1"/>
      <c r="G140" s="1"/>
      <c r="H140" s="2"/>
    </row>
  </sheetData>
  <mergeCells count="46">
    <mergeCell ref="I1:J1"/>
    <mergeCell ref="E23:E25"/>
    <mergeCell ref="F23:F25"/>
    <mergeCell ref="E26:E28"/>
    <mergeCell ref="F26:F28"/>
    <mergeCell ref="G26:G28"/>
    <mergeCell ref="G23:G25"/>
    <mergeCell ref="H23:I25"/>
    <mergeCell ref="H26:I28"/>
    <mergeCell ref="J27:J28"/>
    <mergeCell ref="J21:L22"/>
    <mergeCell ref="K23:L24"/>
    <mergeCell ref="K25:L26"/>
    <mergeCell ref="K27:L28"/>
    <mergeCell ref="B12:D12"/>
    <mergeCell ref="B13:D13"/>
    <mergeCell ref="B14:D14"/>
    <mergeCell ref="F5:H5"/>
    <mergeCell ref="E3:L4"/>
    <mergeCell ref="A3:D4"/>
    <mergeCell ref="A21:D22"/>
    <mergeCell ref="E21:F22"/>
    <mergeCell ref="I5:J5"/>
    <mergeCell ref="K5:L5"/>
    <mergeCell ref="B16:D16"/>
    <mergeCell ref="B17:D17"/>
    <mergeCell ref="B8:D8"/>
    <mergeCell ref="B15:D15"/>
    <mergeCell ref="B5:D5"/>
    <mergeCell ref="B6:D6"/>
    <mergeCell ref="B7:D7"/>
    <mergeCell ref="B9:D9"/>
    <mergeCell ref="B11:D11"/>
    <mergeCell ref="B18:D18"/>
    <mergeCell ref="B19:D19"/>
    <mergeCell ref="G21:I22"/>
    <mergeCell ref="C23:C28"/>
    <mergeCell ref="D23:D28"/>
    <mergeCell ref="J23:J24"/>
    <mergeCell ref="J25:J26"/>
    <mergeCell ref="A23:A24"/>
    <mergeCell ref="B23:B24"/>
    <mergeCell ref="A25:A26"/>
    <mergeCell ref="B25:B26"/>
    <mergeCell ref="A27:A28"/>
    <mergeCell ref="B27:B28"/>
  </mergeCells>
  <conditionalFormatting sqref="B17:D17">
    <cfRule type="cellIs" dxfId="4" priority="4" operator="notBetween">
      <formula>$B$18</formula>
      <formula>$B$19</formula>
    </cfRule>
    <cfRule type="cellIs" dxfId="3" priority="5" operator="between">
      <formula>$B$18</formula>
      <formula>$B$19</formula>
    </cfRule>
  </conditionalFormatting>
  <conditionalFormatting sqref="K23:L24">
    <cfRule type="cellIs" dxfId="2" priority="3" operator="lessThan">
      <formula>0</formula>
    </cfRule>
  </conditionalFormatting>
  <conditionalFormatting sqref="H26">
    <cfRule type="cellIs" dxfId="1" priority="2" operator="lessThan">
      <formula>0</formula>
    </cfRule>
  </conditionalFormatting>
  <conditionalFormatting sqref="B27">
    <cfRule type="cellIs" dxfId="0" priority="1" operator="lessThan">
      <formula>0</formula>
    </cfRule>
  </conditionalFormatting>
  <hyperlinks>
    <hyperlink ref="E3:L4" location="'Détails Commandes'!A1" display="Informations Commandes" xr:uid="{00000000-0004-0000-0500-000000000000}"/>
    <hyperlink ref="A21:D22" location="'Ordre de Fabrications'!A1" display="Ordres de Fabrication" xr:uid="{00000000-0004-0000-0500-000001000000}"/>
    <hyperlink ref="E21:F22" location="'Dossiers Qualité'!A1" display="Dossiers Qualités" xr:uid="{00000000-0004-0000-0500-000002000000}"/>
    <hyperlink ref="G21:I22" location="'Détails Lots'!A1" display="Détails Lots" xr:uid="{00000000-0004-0000-0500-000003000000}"/>
    <hyperlink ref="J21:L22" location="'Etat des stocks'!A1" display="Etat des Stocks" xr:uid="{00000000-0004-0000-0500-000004000000}"/>
  </hyperlink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381E3-AC59-4EF6-A5E1-E2A8B663019B}">
  <dimension ref="A1:H7"/>
  <sheetViews>
    <sheetView workbookViewId="0"/>
  </sheetViews>
  <sheetFormatPr baseColWidth="10" defaultRowHeight="14.4" x14ac:dyDescent="0.3"/>
  <sheetData>
    <row r="1" spans="1:8" ht="409.6" x14ac:dyDescent="0.3">
      <c r="C1" s="3" t="s">
        <v>44</v>
      </c>
      <c r="D1" t="s">
        <v>45</v>
      </c>
      <c r="E1" t="s">
        <v>8</v>
      </c>
      <c r="F1" s="3" t="s">
        <v>42</v>
      </c>
      <c r="G1" s="3" t="s">
        <v>59</v>
      </c>
      <c r="H1" s="3" t="s">
        <v>60</v>
      </c>
    </row>
    <row r="2" spans="1:8" ht="409.6" x14ac:dyDescent="0.3">
      <c r="A2" s="3" t="s">
        <v>4</v>
      </c>
      <c r="F2" s="3" t="s">
        <v>54</v>
      </c>
    </row>
    <row r="3" spans="1:8" ht="409.6" x14ac:dyDescent="0.3">
      <c r="A3" s="3" t="s">
        <v>5</v>
      </c>
      <c r="F3" s="3" t="s">
        <v>55</v>
      </c>
    </row>
    <row r="4" spans="1:8" ht="409.6" x14ac:dyDescent="0.3">
      <c r="A4" s="3" t="s">
        <v>7</v>
      </c>
      <c r="F4" s="3" t="s">
        <v>56</v>
      </c>
    </row>
    <row r="5" spans="1:8" ht="409.6" x14ac:dyDescent="0.3">
      <c r="A5" s="3" t="s">
        <v>43</v>
      </c>
      <c r="F5" s="3" t="s">
        <v>57</v>
      </c>
    </row>
    <row r="6" spans="1:8" ht="409.6" x14ac:dyDescent="0.3">
      <c r="A6" s="3" t="s">
        <v>52</v>
      </c>
      <c r="F6" s="3" t="s">
        <v>58</v>
      </c>
    </row>
    <row r="7" spans="1:8" ht="172.8" x14ac:dyDescent="0.3">
      <c r="A7" s="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Prise en Main</vt:lpstr>
      <vt:lpstr>Suivi Article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2020-02-17T14:20:45Z</dcterms:modified>
</cp:coreProperties>
</file>